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9135" windowHeight="4980" tabRatio="607"/>
  </bookViews>
  <sheets>
    <sheet name="RELACION PROGRAMAS 2019" sheetId="30" r:id="rId1"/>
    <sheet name="PADRON SADER-GOB EDO 2019" sheetId="34" r:id="rId2"/>
    <sheet name="PADRON CONAGUA-GOB EDO 2019" sheetId="37" r:id="rId3"/>
    <sheet name="PADRON  PROGRAMA ESTATAL 2019" sheetId="38" r:id="rId4"/>
  </sheets>
  <definedNames>
    <definedName name="_xlnm._FilterDatabase" localSheetId="3" hidden="1">'PADRON  PROGRAMA ESTATAL 2019'!$A$4:$O$205</definedName>
    <definedName name="a" localSheetId="0">#REF!</definedName>
    <definedName name="_xlnm.Print_Area" localSheetId="0">'RELACION PROGRAMAS 2019'!$A$7:$M$23</definedName>
    <definedName name="_xlnm.Print_Titles" localSheetId="0">'RELACION PROGRAMAS 2019'!$1:$22</definedName>
  </definedNames>
  <calcPr calcId="145621"/>
</workbook>
</file>

<file path=xl/calcChain.xml><?xml version="1.0" encoding="utf-8"?>
<calcChain xmlns="http://schemas.openxmlformats.org/spreadsheetml/2006/main">
  <c r="P206" i="38" l="1"/>
  <c r="O206" i="38"/>
  <c r="N206" i="38"/>
  <c r="M206" i="38"/>
  <c r="L206" i="38"/>
  <c r="K206" i="38"/>
  <c r="L93" i="38"/>
  <c r="M93" i="38"/>
  <c r="N93" i="38"/>
  <c r="K93" i="38"/>
  <c r="L69" i="38"/>
  <c r="M69" i="38"/>
  <c r="N69" i="38"/>
  <c r="K69" i="38"/>
  <c r="L61" i="38"/>
  <c r="M61" i="38"/>
  <c r="N61" i="38"/>
  <c r="K61" i="38"/>
  <c r="P205" i="38"/>
  <c r="P204" i="38"/>
  <c r="O204" i="38"/>
  <c r="P203" i="38"/>
  <c r="O203" i="38"/>
  <c r="P202" i="38"/>
  <c r="O202" i="38"/>
  <c r="P201" i="38"/>
  <c r="O201" i="38"/>
  <c r="P200" i="38"/>
  <c r="O200" i="38"/>
  <c r="P199" i="38"/>
  <c r="O199" i="38"/>
  <c r="P198" i="38"/>
  <c r="O198" i="38"/>
  <c r="P197" i="38"/>
  <c r="O197" i="38"/>
  <c r="P196" i="38"/>
  <c r="O196" i="38"/>
  <c r="P195" i="38"/>
  <c r="O195" i="38"/>
  <c r="P194" i="38"/>
  <c r="O194" i="38"/>
  <c r="P193" i="38"/>
  <c r="O193" i="38"/>
  <c r="P192" i="38"/>
  <c r="O192" i="38"/>
  <c r="P191" i="38"/>
  <c r="O191" i="38"/>
  <c r="P190" i="38"/>
  <c r="O190" i="38"/>
  <c r="P189" i="38"/>
  <c r="O189" i="38"/>
  <c r="P188" i="38"/>
  <c r="O188" i="38"/>
  <c r="P187" i="38"/>
  <c r="O187" i="38"/>
  <c r="P186" i="38"/>
  <c r="O186" i="38"/>
  <c r="P185" i="38"/>
  <c r="O185" i="38"/>
  <c r="P184" i="38"/>
  <c r="O184" i="38"/>
  <c r="P183" i="38"/>
  <c r="O183" i="38"/>
  <c r="P182" i="38"/>
  <c r="O182" i="38"/>
  <c r="P181" i="38"/>
  <c r="O181" i="38"/>
  <c r="P180" i="38"/>
  <c r="O180" i="38"/>
  <c r="P179" i="38"/>
  <c r="O179" i="38"/>
  <c r="P178" i="38"/>
  <c r="O178" i="38"/>
  <c r="P177" i="38"/>
  <c r="O177" i="38"/>
  <c r="P176" i="38"/>
  <c r="O176" i="38"/>
  <c r="P175" i="38"/>
  <c r="O175" i="38"/>
  <c r="P174" i="38"/>
  <c r="O174" i="38"/>
  <c r="P173" i="38"/>
  <c r="O173" i="38"/>
  <c r="P172" i="38"/>
  <c r="O172" i="38"/>
  <c r="P171" i="38"/>
  <c r="O171" i="38"/>
  <c r="P170" i="38"/>
  <c r="O170" i="38"/>
  <c r="P169" i="38"/>
  <c r="O169" i="38"/>
  <c r="P168" i="38"/>
  <c r="O168" i="38"/>
  <c r="P167" i="38"/>
  <c r="O167" i="38"/>
  <c r="P166" i="38"/>
  <c r="O166" i="38"/>
  <c r="P165" i="38"/>
  <c r="O165" i="38"/>
  <c r="P164" i="38"/>
  <c r="O164" i="38"/>
  <c r="P163" i="38"/>
  <c r="O163" i="38"/>
  <c r="P162" i="38"/>
  <c r="O162" i="38"/>
  <c r="P161" i="38"/>
  <c r="O161" i="38"/>
  <c r="P160" i="38"/>
  <c r="O160" i="38"/>
  <c r="P159" i="38"/>
  <c r="O159" i="38"/>
  <c r="P158" i="38"/>
  <c r="O158" i="38"/>
  <c r="P157" i="38"/>
  <c r="O157" i="38"/>
  <c r="P156" i="38"/>
  <c r="O156" i="38"/>
  <c r="P155" i="38"/>
  <c r="O155" i="38"/>
  <c r="P154" i="38"/>
  <c r="O154" i="38"/>
  <c r="P153" i="38"/>
  <c r="O153" i="38"/>
  <c r="P152" i="38"/>
  <c r="O152" i="38"/>
  <c r="P151" i="38"/>
  <c r="O151" i="38"/>
  <c r="P150" i="38"/>
  <c r="O150" i="38"/>
  <c r="P149" i="38"/>
  <c r="O149" i="38"/>
  <c r="P148" i="38"/>
  <c r="O148" i="38"/>
  <c r="P147" i="38"/>
  <c r="O147" i="38"/>
  <c r="P146" i="38"/>
  <c r="O146" i="38"/>
  <c r="P145" i="38"/>
  <c r="O145" i="38"/>
  <c r="P144" i="38"/>
  <c r="O144" i="38"/>
  <c r="P143" i="38"/>
  <c r="O143" i="38"/>
  <c r="P142" i="38"/>
  <c r="O142" i="38"/>
  <c r="P141" i="38"/>
  <c r="O141" i="38"/>
  <c r="P140" i="38"/>
  <c r="O140" i="38"/>
  <c r="P139" i="38"/>
  <c r="O139" i="38"/>
  <c r="P138" i="38"/>
  <c r="O138" i="38"/>
  <c r="P137" i="38"/>
  <c r="O137" i="38"/>
  <c r="P136" i="38"/>
  <c r="O136" i="38"/>
  <c r="P135" i="38"/>
  <c r="O135" i="38"/>
  <c r="P134" i="38"/>
  <c r="O134" i="38"/>
  <c r="P133" i="38"/>
  <c r="O133" i="38"/>
  <c r="P132" i="38"/>
  <c r="O132" i="38"/>
  <c r="P131" i="38"/>
  <c r="O131" i="38"/>
  <c r="P130" i="38"/>
  <c r="O130" i="38"/>
  <c r="P129" i="38"/>
  <c r="O129" i="38"/>
  <c r="P128" i="38"/>
  <c r="O128" i="38"/>
  <c r="P127" i="38"/>
  <c r="O127" i="38"/>
  <c r="P126" i="38"/>
  <c r="O126" i="38"/>
  <c r="P125" i="38"/>
  <c r="O125" i="38"/>
  <c r="P124" i="38"/>
  <c r="O124" i="38"/>
  <c r="P123" i="38"/>
  <c r="O123" i="38"/>
  <c r="P122" i="38"/>
  <c r="O122" i="38"/>
  <c r="P121" i="38"/>
  <c r="O121" i="38"/>
  <c r="P120" i="38"/>
  <c r="O120" i="38"/>
  <c r="P119" i="38"/>
  <c r="O119" i="38"/>
  <c r="P118" i="38"/>
  <c r="O118" i="38"/>
  <c r="P117" i="38"/>
  <c r="O117" i="38"/>
  <c r="P116" i="38"/>
  <c r="O116" i="38"/>
  <c r="P115" i="38"/>
  <c r="O115" i="38"/>
  <c r="P114" i="38"/>
  <c r="O114" i="38"/>
  <c r="P113" i="38"/>
  <c r="O113" i="38"/>
  <c r="P112" i="38"/>
  <c r="O112" i="38"/>
  <c r="P111" i="38"/>
  <c r="O111" i="38"/>
  <c r="P110" i="38"/>
  <c r="O110" i="38"/>
  <c r="P109" i="38"/>
  <c r="O109" i="38"/>
  <c r="P108" i="38"/>
  <c r="O108" i="38"/>
  <c r="P107" i="38"/>
  <c r="O107" i="38"/>
  <c r="P106" i="38"/>
  <c r="O106" i="38"/>
  <c r="P105" i="38"/>
  <c r="O105" i="38"/>
  <c r="P104" i="38"/>
  <c r="O104" i="38"/>
  <c r="P103" i="38"/>
  <c r="O103" i="38"/>
  <c r="P102" i="38"/>
  <c r="O102" i="38"/>
  <c r="P101" i="38"/>
  <c r="O101" i="38"/>
  <c r="P100" i="38"/>
  <c r="O100" i="38"/>
  <c r="P99" i="38"/>
  <c r="O99" i="38"/>
  <c r="P98" i="38"/>
  <c r="O98" i="38"/>
  <c r="P97" i="38"/>
  <c r="O97" i="38"/>
  <c r="P92" i="38"/>
  <c r="O92" i="38"/>
  <c r="P91" i="38"/>
  <c r="O91" i="38"/>
  <c r="P90" i="38"/>
  <c r="O90" i="38"/>
  <c r="P89" i="38"/>
  <c r="O89" i="38"/>
  <c r="P88" i="38"/>
  <c r="O88" i="38"/>
  <c r="P87" i="38"/>
  <c r="O87" i="38"/>
  <c r="P86" i="38"/>
  <c r="O86" i="38"/>
  <c r="P85" i="38"/>
  <c r="O85" i="38"/>
  <c r="P84" i="38"/>
  <c r="O84" i="38"/>
  <c r="P83" i="38"/>
  <c r="O83" i="38"/>
  <c r="P82" i="38"/>
  <c r="O82" i="38"/>
  <c r="P81" i="38"/>
  <c r="O81" i="38"/>
  <c r="P80" i="38"/>
  <c r="O80" i="38"/>
  <c r="P79" i="38"/>
  <c r="O79" i="38"/>
  <c r="P78" i="38"/>
  <c r="O78" i="38"/>
  <c r="P77" i="38"/>
  <c r="O77" i="38"/>
  <c r="P76" i="38"/>
  <c r="O76" i="38"/>
  <c r="P75" i="38"/>
  <c r="O75" i="38"/>
  <c r="P74" i="38"/>
  <c r="O74" i="38"/>
  <c r="P73" i="38"/>
  <c r="O73" i="38"/>
  <c r="P68" i="38"/>
  <c r="O68" i="38"/>
  <c r="P67" i="38"/>
  <c r="O67" i="38"/>
  <c r="P66" i="38"/>
  <c r="O66" i="38"/>
  <c r="P65" i="38"/>
  <c r="O65" i="38"/>
  <c r="P60" i="38"/>
  <c r="O60" i="38"/>
  <c r="P59" i="38"/>
  <c r="O59" i="38"/>
  <c r="P58" i="38"/>
  <c r="O58" i="38"/>
  <c r="P57" i="38"/>
  <c r="O57" i="38"/>
  <c r="P56" i="38"/>
  <c r="O56" i="38"/>
  <c r="P55" i="38"/>
  <c r="O55" i="38"/>
  <c r="P54" i="38"/>
  <c r="O54" i="38"/>
  <c r="P53" i="38"/>
  <c r="O53" i="38"/>
  <c r="P52" i="38"/>
  <c r="O52" i="38"/>
  <c r="P51" i="38"/>
  <c r="O51" i="38"/>
  <c r="P50" i="38"/>
  <c r="O50" i="38"/>
  <c r="P49" i="38"/>
  <c r="O49" i="38"/>
  <c r="P48" i="38"/>
  <c r="O48" i="38"/>
  <c r="P47" i="38"/>
  <c r="O47" i="38"/>
  <c r="P46" i="38"/>
  <c r="O46" i="38"/>
  <c r="P45" i="38"/>
  <c r="O45" i="38"/>
  <c r="P44" i="38"/>
  <c r="O44" i="38"/>
  <c r="P43" i="38"/>
  <c r="O43" i="38"/>
  <c r="P42" i="38"/>
  <c r="O42" i="38"/>
  <c r="P41" i="38"/>
  <c r="O41" i="38"/>
  <c r="P40" i="38"/>
  <c r="O40" i="38"/>
  <c r="P39" i="38"/>
  <c r="O39" i="38"/>
  <c r="P38" i="38"/>
  <c r="O38" i="38"/>
  <c r="P37" i="38"/>
  <c r="O37" i="38"/>
  <c r="P36" i="38"/>
  <c r="O36" i="38"/>
  <c r="P35" i="38"/>
  <c r="O35" i="38"/>
  <c r="P34" i="38"/>
  <c r="O34" i="38"/>
  <c r="P33" i="38"/>
  <c r="O33" i="38"/>
  <c r="P32" i="38"/>
  <c r="O32" i="38"/>
  <c r="P31" i="38"/>
  <c r="O31" i="38"/>
  <c r="P30" i="38"/>
  <c r="O30" i="38"/>
  <c r="P29" i="38"/>
  <c r="O29" i="38"/>
  <c r="P28" i="38"/>
  <c r="O28" i="38"/>
  <c r="P27" i="38"/>
  <c r="O27" i="38"/>
  <c r="P26" i="38"/>
  <c r="O26" i="38"/>
  <c r="P25" i="38"/>
  <c r="O25" i="38"/>
  <c r="P24" i="38"/>
  <c r="O24" i="38"/>
  <c r="P23" i="38"/>
  <c r="O23" i="38"/>
  <c r="P22" i="38"/>
  <c r="O22" i="38"/>
  <c r="P21" i="38"/>
  <c r="O21" i="38"/>
  <c r="P20" i="38"/>
  <c r="O20" i="38"/>
  <c r="P19" i="38"/>
  <c r="O19" i="38"/>
  <c r="P18" i="38"/>
  <c r="O18" i="38"/>
  <c r="P17" i="38"/>
  <c r="O17" i="38"/>
  <c r="P16" i="38"/>
  <c r="O16" i="38"/>
  <c r="P15" i="38"/>
  <c r="O15" i="38"/>
  <c r="P14" i="38"/>
  <c r="O14" i="38"/>
  <c r="P13" i="38"/>
  <c r="O13" i="38"/>
  <c r="P12" i="38"/>
  <c r="O12" i="38"/>
  <c r="P11" i="38"/>
  <c r="O11" i="38"/>
  <c r="P10" i="38"/>
  <c r="O10" i="38"/>
  <c r="P9" i="38"/>
  <c r="O9" i="38"/>
  <c r="P8" i="38"/>
  <c r="O8" i="38"/>
  <c r="P7" i="38"/>
  <c r="O7" i="38"/>
  <c r="P6" i="38"/>
  <c r="O6" i="38"/>
  <c r="P5" i="38"/>
  <c r="O5" i="38"/>
  <c r="O61" i="38" l="1"/>
  <c r="O69" i="38"/>
  <c r="P61" i="38"/>
  <c r="P69" i="38"/>
  <c r="P93" i="38"/>
  <c r="O93" i="38"/>
  <c r="M22" i="37"/>
  <c r="O22" i="37" s="1"/>
  <c r="M23" i="37"/>
  <c r="O23" i="37" s="1"/>
  <c r="M24" i="37"/>
  <c r="O24" i="37" s="1"/>
  <c r="M25" i="37"/>
  <c r="M26" i="37"/>
  <c r="M27" i="37"/>
  <c r="O27" i="37" s="1"/>
  <c r="M28" i="37"/>
  <c r="O28" i="37" s="1"/>
  <c r="M29" i="37"/>
  <c r="M30" i="37"/>
  <c r="O30" i="37" s="1"/>
  <c r="M31" i="37"/>
  <c r="O31" i="37" s="1"/>
  <c r="M32" i="37"/>
  <c r="O32" i="37" s="1"/>
  <c r="M33" i="37"/>
  <c r="M34" i="37"/>
  <c r="M35" i="37"/>
  <c r="O35" i="37" s="1"/>
  <c r="M36" i="37"/>
  <c r="O36" i="37" s="1"/>
  <c r="M37" i="37"/>
  <c r="M38" i="37"/>
  <c r="O38" i="37" s="1"/>
  <c r="M39" i="37"/>
  <c r="O39" i="37" s="1"/>
  <c r="M40" i="37"/>
  <c r="O40" i="37" s="1"/>
  <c r="M41" i="37"/>
  <c r="M42" i="37"/>
  <c r="M43" i="37"/>
  <c r="O43" i="37" s="1"/>
  <c r="M44" i="37"/>
  <c r="O44" i="37" s="1"/>
  <c r="M45" i="37"/>
  <c r="M46" i="37"/>
  <c r="M5" i="37"/>
  <c r="M6" i="37"/>
  <c r="O6" i="37" s="1"/>
  <c r="M7" i="37"/>
  <c r="M8" i="37"/>
  <c r="O8" i="37" s="1"/>
  <c r="M9" i="37"/>
  <c r="O9" i="37" s="1"/>
  <c r="M10" i="37"/>
  <c r="O10" i="37" s="1"/>
  <c r="M11" i="37"/>
  <c r="M12" i="37"/>
  <c r="O12" i="37" s="1"/>
  <c r="M13" i="37"/>
  <c r="O13" i="37" s="1"/>
  <c r="M14" i="37"/>
  <c r="O14" i="37" s="1"/>
  <c r="M21" i="37"/>
  <c r="N15" i="37"/>
  <c r="L15" i="37"/>
  <c r="K15" i="37"/>
  <c r="O11" i="37"/>
  <c r="O7" i="37"/>
  <c r="N47" i="37"/>
  <c r="L47" i="37"/>
  <c r="K47" i="37"/>
  <c r="O46" i="37"/>
  <c r="O45" i="37"/>
  <c r="O42" i="37"/>
  <c r="O41" i="37"/>
  <c r="O37" i="37"/>
  <c r="O34" i="37"/>
  <c r="O33" i="37"/>
  <c r="O29" i="37"/>
  <c r="O26" i="37"/>
  <c r="O25" i="37"/>
  <c r="M15" i="37" l="1"/>
  <c r="M47" i="37"/>
  <c r="O5" i="37"/>
  <c r="O15" i="37" s="1"/>
  <c r="O21" i="37"/>
  <c r="O47" i="37" s="1"/>
  <c r="R304" i="34" l="1"/>
  <c r="R303" i="34"/>
  <c r="R302" i="34"/>
  <c r="R299" i="34" s="1"/>
  <c r="R301" i="34"/>
  <c r="R300" i="34"/>
  <c r="Q300" i="34"/>
  <c r="U299" i="34"/>
  <c r="T299" i="34"/>
  <c r="S299" i="34"/>
  <c r="Q299" i="34"/>
  <c r="R293" i="34" l="1"/>
  <c r="R292" i="34" s="1"/>
  <c r="U292" i="34"/>
  <c r="T292" i="34"/>
  <c r="S292" i="34"/>
  <c r="Q292" i="34"/>
  <c r="R286" i="34" l="1"/>
  <c r="R285" i="34"/>
  <c r="R284" i="34"/>
  <c r="R283" i="34"/>
  <c r="R282" i="34"/>
  <c r="R281" i="34"/>
  <c r="R280" i="34"/>
  <c r="R279" i="34"/>
  <c r="R278" i="34"/>
  <c r="R277" i="34"/>
  <c r="R276" i="34"/>
  <c r="R275" i="34"/>
  <c r="R274" i="34"/>
  <c r="R273" i="34"/>
  <c r="R272" i="34"/>
  <c r="R271" i="34"/>
  <c r="R270" i="34"/>
  <c r="R269" i="34"/>
  <c r="R268" i="34"/>
  <c r="R267" i="34"/>
  <c r="R266" i="34"/>
  <c r="R265" i="34"/>
  <c r="R264" i="34"/>
  <c r="U263" i="34"/>
  <c r="T263" i="34"/>
  <c r="S263" i="34"/>
  <c r="Q263" i="34"/>
  <c r="R263" i="34" l="1"/>
  <c r="L22" i="30"/>
  <c r="K22" i="30"/>
  <c r="M8" i="30"/>
  <c r="M9" i="30"/>
  <c r="M22" i="30" s="1"/>
  <c r="M10" i="30"/>
  <c r="M11" i="30"/>
  <c r="M12" i="30"/>
  <c r="M13" i="30"/>
  <c r="M14" i="30"/>
  <c r="M15" i="30"/>
  <c r="M16" i="30"/>
  <c r="M17" i="30"/>
  <c r="M7" i="30"/>
  <c r="R257" i="34"/>
  <c r="R256" i="34"/>
  <c r="R255" i="34"/>
  <c r="R254" i="34"/>
  <c r="R253" i="34"/>
  <c r="R252" i="34"/>
  <c r="R251" i="34"/>
  <c r="R250" i="34"/>
  <c r="R249" i="34"/>
  <c r="R248" i="34"/>
  <c r="R247" i="34"/>
  <c r="R246" i="34"/>
  <c r="R245" i="34"/>
  <c r="R244" i="34"/>
  <c r="R243" i="34"/>
  <c r="R242" i="34"/>
  <c r="R241" i="34"/>
  <c r="R240" i="34"/>
  <c r="R239" i="34"/>
  <c r="R238" i="34"/>
  <c r="R237" i="34"/>
  <c r="R236" i="34"/>
  <c r="R235" i="34"/>
  <c r="R234" i="34"/>
  <c r="R233" i="34"/>
  <c r="R232" i="34"/>
  <c r="R231" i="34"/>
  <c r="R230" i="34"/>
  <c r="R229" i="34"/>
  <c r="R228" i="34"/>
  <c r="R227" i="34"/>
  <c r="R226" i="34"/>
  <c r="R225" i="34"/>
  <c r="R224" i="34"/>
  <c r="R223" i="34"/>
  <c r="R222" i="34"/>
  <c r="R221" i="34"/>
  <c r="R220" i="34"/>
  <c r="R219" i="34"/>
  <c r="R218" i="34"/>
  <c r="R217" i="34"/>
  <c r="R216" i="34"/>
  <c r="R215" i="34"/>
  <c r="R214" i="34"/>
  <c r="R213" i="34"/>
  <c r="R212" i="34"/>
  <c r="R211" i="34"/>
  <c r="R210" i="34"/>
  <c r="R209" i="34"/>
  <c r="R208" i="34"/>
  <c r="R207" i="34"/>
  <c r="R206" i="34"/>
  <c r="R205" i="34"/>
  <c r="R204" i="34"/>
  <c r="R203" i="34"/>
  <c r="R202" i="34"/>
  <c r="R201" i="34"/>
  <c r="R200" i="34"/>
  <c r="R199" i="34"/>
  <c r="R198" i="34"/>
  <c r="R197" i="34"/>
  <c r="R196" i="34"/>
  <c r="R195" i="34"/>
  <c r="R194" i="34"/>
  <c r="R193" i="34"/>
  <c r="R192" i="34"/>
  <c r="R191" i="34"/>
  <c r="R190" i="34"/>
  <c r="R189" i="34"/>
  <c r="R188" i="34"/>
  <c r="R187" i="34"/>
  <c r="R186" i="34"/>
  <c r="R185" i="34"/>
  <c r="R184" i="34"/>
  <c r="R183" i="34"/>
  <c r="R182" i="34"/>
  <c r="R181" i="34"/>
  <c r="R180" i="34"/>
  <c r="R179" i="34"/>
  <c r="R178" i="34"/>
  <c r="R177" i="34"/>
  <c r="R176" i="34"/>
  <c r="R175" i="34"/>
  <c r="R174" i="34"/>
  <c r="R173" i="34"/>
  <c r="R172" i="34"/>
  <c r="R171" i="34"/>
  <c r="R170" i="34"/>
  <c r="R169" i="34"/>
  <c r="R168" i="34"/>
  <c r="R167" i="34"/>
  <c r="R166" i="34"/>
  <c r="R165" i="34"/>
  <c r="R164" i="34"/>
  <c r="R163" i="34"/>
  <c r="R162" i="34"/>
  <c r="R161" i="34"/>
  <c r="R160" i="34"/>
  <c r="R159" i="34"/>
  <c r="R158" i="34"/>
  <c r="R157" i="34"/>
  <c r="R156" i="34"/>
  <c r="R155" i="34"/>
  <c r="R154" i="34"/>
  <c r="R153" i="34"/>
  <c r="R152" i="34"/>
  <c r="R151" i="34"/>
  <c r="R150" i="34"/>
  <c r="R149" i="34"/>
  <c r="R148" i="34"/>
  <c r="R147" i="34"/>
  <c r="R146" i="34"/>
  <c r="R145" i="34"/>
  <c r="R144" i="34"/>
  <c r="R143" i="34"/>
  <c r="R142" i="34"/>
  <c r="R141" i="34"/>
  <c r="R140" i="34"/>
  <c r="R139" i="34"/>
  <c r="R138" i="34"/>
  <c r="R137" i="34"/>
  <c r="R136" i="34"/>
  <c r="R135" i="34"/>
  <c r="R134" i="34"/>
  <c r="R133" i="34"/>
  <c r="R132" i="34"/>
  <c r="R131" i="34"/>
  <c r="R130" i="34"/>
  <c r="R129" i="34"/>
  <c r="R128" i="34"/>
  <c r="R127" i="34"/>
  <c r="R126" i="34"/>
  <c r="R125" i="34"/>
  <c r="R124" i="34"/>
  <c r="R123" i="34"/>
  <c r="R122" i="34"/>
  <c r="R121" i="34"/>
  <c r="R120" i="34"/>
  <c r="R119" i="34"/>
  <c r="R118" i="34"/>
  <c r="R117" i="34"/>
  <c r="R116" i="34"/>
  <c r="R115" i="34"/>
  <c r="R114" i="34"/>
  <c r="R113" i="34"/>
  <c r="R112" i="34"/>
  <c r="R111" i="34"/>
  <c r="R110" i="34"/>
  <c r="R109" i="34"/>
  <c r="R108" i="34"/>
  <c r="R107" i="34"/>
  <c r="R106" i="34"/>
  <c r="R105" i="34"/>
  <c r="R104" i="34"/>
  <c r="R103" i="34"/>
  <c r="R102" i="34"/>
  <c r="R101" i="34"/>
  <c r="R100" i="34"/>
  <c r="R99" i="34"/>
  <c r="R98" i="34"/>
  <c r="R97" i="34"/>
  <c r="R96" i="34"/>
  <c r="R95" i="34"/>
  <c r="R94" i="34"/>
  <c r="R93" i="34"/>
  <c r="R92" i="34"/>
  <c r="R91" i="34"/>
  <c r="R90" i="34"/>
  <c r="R89" i="34"/>
  <c r="R88" i="34"/>
  <c r="R87" i="34"/>
  <c r="R86" i="34"/>
  <c r="R85" i="34"/>
  <c r="R84" i="34"/>
  <c r="R83" i="34"/>
  <c r="R82" i="34"/>
  <c r="R81" i="34"/>
  <c r="R80" i="34"/>
  <c r="R79" i="34"/>
  <c r="R78" i="34"/>
  <c r="R77" i="34"/>
  <c r="R76" i="34"/>
  <c r="R75" i="34"/>
  <c r="R74" i="34"/>
  <c r="R73" i="34"/>
  <c r="R72" i="34"/>
  <c r="R71" i="34"/>
  <c r="R70" i="34"/>
  <c r="R69" i="34"/>
  <c r="R68" i="34"/>
  <c r="R67" i="34"/>
  <c r="R66" i="34"/>
  <c r="R65" i="34"/>
  <c r="R64" i="34"/>
  <c r="R63" i="34"/>
  <c r="R62" i="34"/>
  <c r="R61" i="34"/>
  <c r="R60" i="34"/>
  <c r="R59" i="34"/>
  <c r="R58" i="34"/>
  <c r="R57" i="34"/>
  <c r="R56" i="34"/>
  <c r="R55" i="34"/>
  <c r="R54" i="34"/>
  <c r="R53" i="34"/>
  <c r="R52" i="34"/>
  <c r="R51" i="34"/>
  <c r="R50" i="34"/>
  <c r="R49" i="34"/>
  <c r="R48" i="34"/>
  <c r="R47" i="34"/>
  <c r="R46" i="34"/>
  <c r="R45" i="34"/>
  <c r="R44" i="34"/>
  <c r="R43" i="34"/>
  <c r="R42" i="34"/>
  <c r="R41" i="34"/>
  <c r="R40" i="34"/>
  <c r="R39" i="34"/>
  <c r="R38" i="34"/>
  <c r="R37" i="34"/>
  <c r="R36" i="34"/>
  <c r="R35" i="34"/>
  <c r="R34" i="34"/>
  <c r="R33" i="34"/>
  <c r="R32" i="34"/>
  <c r="R31" i="34"/>
  <c r="R30" i="34"/>
  <c r="R29" i="34"/>
  <c r="R28" i="34"/>
  <c r="R27" i="34"/>
  <c r="R26" i="34"/>
  <c r="R25" i="34"/>
  <c r="R24" i="34"/>
  <c r="R23" i="34"/>
  <c r="R22" i="34"/>
  <c r="R21" i="34"/>
  <c r="R20" i="34"/>
  <c r="R19" i="34"/>
  <c r="R18" i="34"/>
  <c r="R17" i="34"/>
  <c r="R16" i="34"/>
  <c r="R15" i="34"/>
  <c r="R14" i="34"/>
  <c r="R13" i="34"/>
  <c r="R12" i="34"/>
  <c r="R11" i="34"/>
  <c r="R10" i="34"/>
  <c r="R9" i="34"/>
  <c r="R8" i="34"/>
  <c r="R7" i="34"/>
  <c r="U6" i="34"/>
  <c r="T6" i="34"/>
  <c r="S6" i="34"/>
  <c r="Q6" i="34"/>
  <c r="R6" i="34" l="1"/>
  <c r="I28" i="30" l="1"/>
  <c r="H28" i="30"/>
  <c r="J27" i="30"/>
  <c r="J26" i="30"/>
  <c r="L28" i="30"/>
  <c r="K28" i="30"/>
  <c r="C28" i="30"/>
  <c r="B28" i="30"/>
  <c r="M27" i="30"/>
  <c r="F27" i="30"/>
  <c r="E27" i="30"/>
  <c r="D27" i="30"/>
  <c r="M26" i="30"/>
  <c r="F26" i="30"/>
  <c r="E26" i="30"/>
  <c r="D26" i="30"/>
  <c r="M28" i="30" l="1"/>
  <c r="D28" i="30"/>
  <c r="F28" i="30"/>
  <c r="J28" i="30"/>
  <c r="G26" i="30"/>
  <c r="E28" i="30"/>
  <c r="G27" i="30"/>
  <c r="G28" i="30" l="1"/>
  <c r="L20" i="30" l="1"/>
  <c r="K20" i="30"/>
  <c r="G11" i="30" l="1"/>
  <c r="G12" i="30"/>
  <c r="G13" i="30"/>
  <c r="G14" i="30"/>
  <c r="G10" i="30"/>
  <c r="C9" i="30"/>
  <c r="E9" i="30"/>
  <c r="F9" i="30"/>
  <c r="G9" i="30" l="1"/>
  <c r="B9" i="30" l="1"/>
  <c r="D11" i="30"/>
  <c r="D12" i="30"/>
  <c r="D13" i="30"/>
  <c r="D14" i="30"/>
  <c r="D10" i="30"/>
  <c r="D9" i="30" l="1"/>
  <c r="H18" i="30"/>
  <c r="I18" i="30"/>
  <c r="H19" i="30"/>
  <c r="I19" i="30"/>
  <c r="H20" i="30"/>
  <c r="I20" i="30"/>
  <c r="I21" i="30"/>
  <c r="J20" i="30" l="1"/>
  <c r="J18" i="30"/>
  <c r="J19" i="30"/>
  <c r="H21" i="30" l="1"/>
  <c r="J21" i="30" l="1"/>
  <c r="M20" i="30" l="1"/>
  <c r="G20" i="30"/>
  <c r="D20" i="30"/>
  <c r="M21" i="30"/>
  <c r="G21" i="30"/>
  <c r="D21" i="30"/>
  <c r="M19" i="30"/>
  <c r="G19" i="30"/>
  <c r="D19" i="30"/>
  <c r="M18" i="30"/>
  <c r="G18" i="30"/>
  <c r="D18" i="30"/>
  <c r="L17" i="30"/>
  <c r="K17" i="30"/>
  <c r="F17" i="30"/>
  <c r="E17" i="30"/>
  <c r="C17" i="30"/>
  <c r="B17" i="30"/>
  <c r="G16" i="30"/>
  <c r="G15" i="30" s="1"/>
  <c r="D16" i="30"/>
  <c r="D15" i="30" s="1"/>
  <c r="L15" i="30"/>
  <c r="K15" i="30"/>
  <c r="F15" i="30"/>
  <c r="E15" i="30"/>
  <c r="C15" i="30"/>
  <c r="B15" i="30"/>
  <c r="F7" i="30"/>
  <c r="E7" i="30"/>
  <c r="C7" i="30"/>
  <c r="B7" i="30"/>
  <c r="G8" i="30"/>
  <c r="D8" i="30"/>
  <c r="B22" i="30" l="1"/>
  <c r="F22" i="30"/>
  <c r="E22" i="30"/>
  <c r="C22" i="30"/>
  <c r="G17" i="30"/>
  <c r="D17" i="30"/>
  <c r="J22" i="30" l="1"/>
  <c r="I22" i="30"/>
  <c r="H22" i="30"/>
  <c r="G7" i="30" l="1"/>
  <c r="G22" i="30" s="1"/>
  <c r="D7" i="30" l="1"/>
  <c r="D22" i="30" s="1"/>
</calcChain>
</file>

<file path=xl/sharedStrings.xml><?xml version="1.0" encoding="utf-8"?>
<sst xmlns="http://schemas.openxmlformats.org/spreadsheetml/2006/main" count="6014" uniqueCount="2134">
  <si>
    <t>Observaciones</t>
  </si>
  <si>
    <t>Total</t>
  </si>
  <si>
    <t xml:space="preserve"> Federal</t>
  </si>
  <si>
    <t>Estatal</t>
  </si>
  <si>
    <t>Programa de Concurrencia con las Entidades Federativas</t>
  </si>
  <si>
    <t>Información Estadística y Estudios (SNIDRUS)</t>
  </si>
  <si>
    <t>Campañas Fitozoosanitarias</t>
  </si>
  <si>
    <t>Inocuidad Agroalimentaria, Acuícola y Pesquera</t>
  </si>
  <si>
    <t>Infraestructura, Equipamiento, Maquinaria y Material Biológico</t>
  </si>
  <si>
    <t>Desarrollo de Capacidades, Extensión y Asesoría Rural.</t>
  </si>
  <si>
    <t>Integración Económica de las Cadenas Productivas.</t>
  </si>
  <si>
    <t>Fortalecimiento de las Unidades de Producción Familiar.</t>
  </si>
  <si>
    <t>Investigación y Transferencia de Tecnología.</t>
  </si>
  <si>
    <t>Gastos de Operación</t>
  </si>
  <si>
    <t>Vigilancia Epidemiológica, de Plagas y Enefermedades Reglamentadas Cuarentenarias</t>
  </si>
  <si>
    <t>Inspección y Vigilancia Epidemiológica, de Plagas y Enefermedades Reglamentadas no Cuarentenarias</t>
  </si>
  <si>
    <t>CONVENIDO / REPROGRAMADO</t>
  </si>
  <si>
    <t>PAGADO</t>
  </si>
  <si>
    <t>REINTEGRO</t>
  </si>
  <si>
    <t>FEDERAL</t>
  </si>
  <si>
    <t>ESTATAL</t>
  </si>
  <si>
    <t>TOTAL</t>
  </si>
  <si>
    <r>
      <t>PROGRAMA DE REHABILITACION, MODERNIZACION, TECNIFICACION Y EQUIPAMIENTOS DE</t>
    </r>
    <r>
      <rPr>
        <b/>
        <sz val="10"/>
        <rFont val="Arial"/>
        <family val="2"/>
      </rPr>
      <t xml:space="preserve"> UNIDADES DE RIEGO </t>
    </r>
    <r>
      <rPr>
        <sz val="10"/>
        <rFont val="Arial"/>
        <family val="2"/>
      </rPr>
      <t>Y PROYECTOS PRODUCTIVOS EN ZONAS DE ATENCION PRIORITARIA</t>
    </r>
  </si>
  <si>
    <r>
      <t xml:space="preserve">PROGRAMA DE REHABILITACION, MODERNIZACION Y TECNIFICACION DE </t>
    </r>
    <r>
      <rPr>
        <b/>
        <sz val="10"/>
        <rFont val="Arial"/>
        <family val="2"/>
      </rPr>
      <t>DISTRITOS DE RIEGO</t>
    </r>
  </si>
  <si>
    <t>PROGRAMA ESTATAL DE FORTALECIMIENTO AL DESARROLLO DE LAS ACTIVIDADES PRODUCTIVAS DEL SECTOR PRIMARIO 2019</t>
  </si>
  <si>
    <t>RADICADO</t>
  </si>
  <si>
    <t>AGRICOLA</t>
  </si>
  <si>
    <t>FRUTICOLA</t>
  </si>
  <si>
    <t>FORTALECIMIENTO AL DESARROLLO EMPRESARIAL, A LA GENERACIÓN DE VALOR AGREGADO Y A LA COMPETITIVIDAD</t>
  </si>
  <si>
    <t>GANADERIA</t>
  </si>
  <si>
    <t>PROGRAMAS CONVENIDOS CONAGUA - GOBIERNO DEL ESTADO 2019</t>
  </si>
  <si>
    <t>PROGRAMA DE ENTREGA DE APOYO PRESUPUESTO 2019</t>
  </si>
  <si>
    <t>SALDOS ACTIVOS (EN PROCESO DE CIERRE)</t>
  </si>
  <si>
    <t>PROGRAMA DE SANIDAD E INOCUIDAD AGROALIMENTARIA</t>
  </si>
  <si>
    <t>SISTEMA NACIONAL DE INFORMACIÓN PARA EL DESARROLLO RURAL SUSTENTABLE (SNIDRUS)</t>
  </si>
  <si>
    <t>PROGRAMA DE DESARROLLO RURAL</t>
  </si>
  <si>
    <t>PROGRAMA DE CONCURRENCIA CON LAS ENTIDADES FEDERATIVAS</t>
  </si>
  <si>
    <t>PROGRAMAS CONVENIDOS SADER - GOBIERNO DEL ESTADO</t>
  </si>
  <si>
    <t>RECURSO ESTATAL PROGRAMADO / REPROGRAMADO</t>
  </si>
  <si>
    <t>CONSECUTIVO DE ESTA BASE</t>
  </si>
  <si>
    <t>FOLIO SURI (CONVENIO ESPECIFICO)</t>
  </si>
  <si>
    <t>MUNICIPIO (NOMBRE)</t>
  </si>
  <si>
    <t>NOMBRE (S)</t>
  </si>
  <si>
    <t>A. PATERNO</t>
  </si>
  <si>
    <t>A. MATERNO</t>
  </si>
  <si>
    <t>SEXO (HOMBRE O MUJER)</t>
  </si>
  <si>
    <t>PERSONA ( FÍSICA O MORAL)</t>
  </si>
  <si>
    <t>CURP</t>
  </si>
  <si>
    <t>RFC</t>
  </si>
  <si>
    <t>ESTATUS (PAGADO, DEVENGADO, ENTERADO O SIN SUFICIENCIA)</t>
  </si>
  <si>
    <t xml:space="preserve">TIPO DE RECURSO ( CONVENIDO O INCREMENTO DE METAS CON PRODUCTOS FINANCIEROS) </t>
  </si>
  <si>
    <t>COMPONENTE</t>
  </si>
  <si>
    <t>CONCEPTO DEL ESTIMULO</t>
  </si>
  <si>
    <t>UNIDAD DE PRODUCCIÓN (AGRÍCOLA, PECUARIA, PESCA Y ACUACULTURA</t>
  </si>
  <si>
    <t>GRADO DE MARGINACIÓN (CONAPO)</t>
  </si>
  <si>
    <t>CANTIDAD DE BENEFICIARIOS</t>
  </si>
  <si>
    <t>MONTO TOTAL (EN PESOS)</t>
  </si>
  <si>
    <t>ESTIMULO FEDERAL (EN PESOS)</t>
  </si>
  <si>
    <t>ESTIMULO ESTATAL (EN PESOS)</t>
  </si>
  <si>
    <t>APORTACIÓN DEL BENEFICIARIO (EN PESOS, O SU CALCULO)</t>
  </si>
  <si>
    <t>1 PROGRAMA DE CONCURRENCIA CON LAS ENTIDADES FEDERATIVAS ( RECURSOS PAGADOS AL 31 DE MARZO 2020)</t>
  </si>
  <si>
    <t>19-PCEF-INEQM-000001-L000-BS</t>
  </si>
  <si>
    <t>COMONDÚ</t>
  </si>
  <si>
    <t>TERESA DE JESUS</t>
  </si>
  <si>
    <t>RAMIREZ</t>
  </si>
  <si>
    <t>LARA</t>
  </si>
  <si>
    <t>MUJER</t>
  </si>
  <si>
    <t>FISICA</t>
  </si>
  <si>
    <t>RALT811020MBSMRR00</t>
  </si>
  <si>
    <t>RALT8110207P3</t>
  </si>
  <si>
    <t>CONVENIDO</t>
  </si>
  <si>
    <t>INFRAESTRUCTURA, EQUIPAMIENTO, MAQUINARIA Y MATERIAL BIOLOGICO</t>
  </si>
  <si>
    <t>PILA DE MAMPOSTERIA DE 50000 LTS, SUMINISTRO Y COLOCACIÓN DE SISTEMA DE RIEGO Y CERCO PERIMETRAL</t>
  </si>
  <si>
    <t>ALTO</t>
  </si>
  <si>
    <t>19-PCEF-INEQM-000001-L002-BS</t>
  </si>
  <si>
    <t>MULEGÉ</t>
  </si>
  <si>
    <t>JOSE HONORIO</t>
  </si>
  <si>
    <t>ALTAMIRANO</t>
  </si>
  <si>
    <t>ARCE</t>
  </si>
  <si>
    <t>HOMBRE</t>
  </si>
  <si>
    <t>AAAH861224HBSLRN02</t>
  </si>
  <si>
    <t>AAAH861224L28</t>
  </si>
  <si>
    <t>SUMINISTRO E INSTALACIÓN DE SISTEMA PARA BOMBEO DE AGUA CON ENERGÍA SOLAR</t>
  </si>
  <si>
    <t>PECUARIO</t>
  </si>
  <si>
    <t>19-PCEF-INEQM-000002-L005-BS</t>
  </si>
  <si>
    <t>LOS CABOS</t>
  </si>
  <si>
    <t>MARIA DE JESUS</t>
  </si>
  <si>
    <t>RUIZ</t>
  </si>
  <si>
    <t>BARRERA</t>
  </si>
  <si>
    <t>RUBJ770118MBSZRS00</t>
  </si>
  <si>
    <t>RUBJ770118K31</t>
  </si>
  <si>
    <t>550 PLANTAS DE MANGO</t>
  </si>
  <si>
    <t>MEDIO</t>
  </si>
  <si>
    <t>19-PCEF-INEQM-000002-L031-BS</t>
  </si>
  <si>
    <t>LA PAZ</t>
  </si>
  <si>
    <t>ROSA MARIA</t>
  </si>
  <si>
    <t>ESPINOZA</t>
  </si>
  <si>
    <t>MURILLO</t>
  </si>
  <si>
    <t>EIMR670830MBSSRS06</t>
  </si>
  <si>
    <t>EIMR6708308H4</t>
  </si>
  <si>
    <t>SUMINISTRO E INSTALACIÓN DE REFRIGERADOR SOLAR</t>
  </si>
  <si>
    <t>MUY BAJO</t>
  </si>
  <si>
    <t>19-PCEF-INEQM-000003-L000-BS</t>
  </si>
  <si>
    <t>CRUZ</t>
  </si>
  <si>
    <t>MOSQUEIRA</t>
  </si>
  <si>
    <t>MOEC510503HBSSSR08</t>
  </si>
  <si>
    <t>MOEC510503C34</t>
  </si>
  <si>
    <t>PILA MAMPOSTERA DE 50000 LTS, LINEA DE CONDUCCIÓN Y CERCO PERIMETRAL CON PORTE GANADERO</t>
  </si>
  <si>
    <t>19-PCEF-INEQM-000003-L002-BS</t>
  </si>
  <si>
    <t>SAMID ELISEO</t>
  </si>
  <si>
    <t>AAAS930803HBSLRM05</t>
  </si>
  <si>
    <t>AAAS930803SHA</t>
  </si>
  <si>
    <t>ADQUISICION DE MANGUERA DE CONDUCCION DE AGUA Y ADQUISICION DE UN TINACO DE 5000 LTS ROTOPLAS</t>
  </si>
  <si>
    <t>19-PCEF-INEQM-000004-L000-BS</t>
  </si>
  <si>
    <t>IVAN</t>
  </si>
  <si>
    <t>MEDINA</t>
  </si>
  <si>
    <t>ALCANTAR</t>
  </si>
  <si>
    <t>MEAI870314HBSDLV02</t>
  </si>
  <si>
    <t>MEAI870314LF8</t>
  </si>
  <si>
    <t>EMPACADORA DE FORRAJE</t>
  </si>
  <si>
    <t>19-PCEF-INEQM-000004-L005-BS</t>
  </si>
  <si>
    <t>ARMANDO</t>
  </si>
  <si>
    <t>DOMINGUEZ</t>
  </si>
  <si>
    <t>MEDA810425HSRDMR00</t>
  </si>
  <si>
    <t>MEDA8104257H5</t>
  </si>
  <si>
    <t>500 PLANTAS DE MANGO</t>
  </si>
  <si>
    <t>19-PCEF-INEQM-000004-L031-BS</t>
  </si>
  <si>
    <t>RAYMUNDO</t>
  </si>
  <si>
    <t>ARAUJO</t>
  </si>
  <si>
    <t>ROCHIN</t>
  </si>
  <si>
    <t>AARR530618HBSRCY05</t>
  </si>
  <si>
    <t>AARR5306183P4</t>
  </si>
  <si>
    <t>CONSTRUCCIÓN DE CORRAL DE  MANEJO PARA BOVINOS</t>
  </si>
  <si>
    <t>19-PCEF-INEQM-000005-L001-BS</t>
  </si>
  <si>
    <t>OMAR ALEJANDRO</t>
  </si>
  <si>
    <t>MAGAÃ‘A</t>
  </si>
  <si>
    <t>CORTEZ</t>
  </si>
  <si>
    <t>MACO790822HBSGRM01</t>
  </si>
  <si>
    <t>MACO7908223K7</t>
  </si>
  <si>
    <t>FERTILIZADORA VOLEADORA</t>
  </si>
  <si>
    <t>19-PCEF-INEQM-000006-L005-BS</t>
  </si>
  <si>
    <t>LEOPOLDO</t>
  </si>
  <si>
    <t>TORRES</t>
  </si>
  <si>
    <t>GONZALEZ</t>
  </si>
  <si>
    <t>TOGL661116HJCRNP04</t>
  </si>
  <si>
    <t>TOGL661116486</t>
  </si>
  <si>
    <t>1300 PLANTAS DE MANGO</t>
  </si>
  <si>
    <t>BAJO</t>
  </si>
  <si>
    <t>19-PCEF-INEQM-000007-L001-BS</t>
  </si>
  <si>
    <t>LUIS ALFREDO</t>
  </si>
  <si>
    <t>NAVARRO</t>
  </si>
  <si>
    <t>ARROYO</t>
  </si>
  <si>
    <t>NAAL920112HBSVRS04</t>
  </si>
  <si>
    <t>NAAL920112DI5</t>
  </si>
  <si>
    <t>RASTRA DE 18 DISCOS Y RASTRILLO LATERAL</t>
  </si>
  <si>
    <t>19-PCEF-INEQM-000007-L002-BS</t>
  </si>
  <si>
    <t>ALVARO</t>
  </si>
  <si>
    <t>AGUILAR</t>
  </si>
  <si>
    <t>ROSAS</t>
  </si>
  <si>
    <t>AURA510219HBSGSL03</t>
  </si>
  <si>
    <t>AURA510219B90</t>
  </si>
  <si>
    <t>CONSTRUCCION DE TANQUE DE MAPOSTERIA DE 70 M3 PARA RIEGO DE PALMA DATILERA MEJORADA VARIEDAD MEDJOOL</t>
  </si>
  <si>
    <t>19-PCEF-INEQM-000007-L005-BS</t>
  </si>
  <si>
    <t>JOSE GUADALUPE</t>
  </si>
  <si>
    <t>ACEVEDO</t>
  </si>
  <si>
    <t>AMADOR</t>
  </si>
  <si>
    <t>AEAG560422HBSCMD08</t>
  </si>
  <si>
    <t>AEAG560422PHA</t>
  </si>
  <si>
    <t>400 PLANTAS DE MANGO</t>
  </si>
  <si>
    <t>19-PCEF-INEQM-000009-L000-BS</t>
  </si>
  <si>
    <t>BRAULIO</t>
  </si>
  <si>
    <t>CABRERA</t>
  </si>
  <si>
    <t>TELLEZ</t>
  </si>
  <si>
    <t>CATB830825HBSBLR05</t>
  </si>
  <si>
    <t>CATB830825FI8</t>
  </si>
  <si>
    <t>19-PCEF-INEQM-000009-L002-BS</t>
  </si>
  <si>
    <t>JAIRO</t>
  </si>
  <si>
    <t>AEAJ780306HBSRRR05</t>
  </si>
  <si>
    <t>AEAJ7803063D1</t>
  </si>
  <si>
    <t>REMOLQUE GANADERO DE 5X10 DE 3000 KG Y 2 EJES</t>
  </si>
  <si>
    <t>19-PCEF-INEQM-000009-L005-BS</t>
  </si>
  <si>
    <t>GUADALUPE</t>
  </si>
  <si>
    <t>GUILLINS</t>
  </si>
  <si>
    <t>GRACIANO</t>
  </si>
  <si>
    <t>GUGG421212MBSLRD02</t>
  </si>
  <si>
    <t>GUGG421212</t>
  </si>
  <si>
    <t>TANQUE 2.5 M3 IND C SALIDA 2</t>
  </si>
  <si>
    <t>19-PCEF-INEQM-000011-L031-BS</t>
  </si>
  <si>
    <t>SILVESTRE</t>
  </si>
  <si>
    <t>HIGUERA</t>
  </si>
  <si>
    <t>EIHS571231HBSSGL02</t>
  </si>
  <si>
    <t>CONSTRUCCION DE 400 MTS. CERCO PERIMETRAL Y SISTEMA DE RIEGO CON LINEA DE CONDUCCION  Y MOTOBOMBA DE 3 PULG. DE 7HP</t>
  </si>
  <si>
    <t>19-PCEF-INEQM-000012-L005-BS</t>
  </si>
  <si>
    <t>GUILLERMO ANTONIO</t>
  </si>
  <si>
    <t>BURGOIN</t>
  </si>
  <si>
    <t>GREEN</t>
  </si>
  <si>
    <t>BUGG800321HBSRRL03</t>
  </si>
  <si>
    <t>BUGG8003216H5</t>
  </si>
  <si>
    <t>100 PLANTAS DE AGUACATE</t>
  </si>
  <si>
    <t>19-PCEF-INEQM-000013-L001-BS</t>
  </si>
  <si>
    <t>HUGO</t>
  </si>
  <si>
    <t>MEZA</t>
  </si>
  <si>
    <t>MEAH730413HBSZRG06</t>
  </si>
  <si>
    <t>CISTERNA ROTOPLAS</t>
  </si>
  <si>
    <t>19-PCEF-INEQM-000014-L005-BS</t>
  </si>
  <si>
    <t>CRUZ FERMIN</t>
  </si>
  <si>
    <t>GARCIGLIA</t>
  </si>
  <si>
    <t>COTA</t>
  </si>
  <si>
    <t>GACC720503HBSRTR03</t>
  </si>
  <si>
    <t>19-PCEF-INEQM-000015-L005-BS</t>
  </si>
  <si>
    <t>EDUARDO ABRAHAM</t>
  </si>
  <si>
    <t>NUÃ‘EZ</t>
  </si>
  <si>
    <t>MIRANDA</t>
  </si>
  <si>
    <t>NUME741013HBSXRD00</t>
  </si>
  <si>
    <t>NUME741013B72</t>
  </si>
  <si>
    <t>CONSTRUCCION DE 556 ML. DE CERCO</t>
  </si>
  <si>
    <t>19-PCEF-INEQM-000015-L031-BS</t>
  </si>
  <si>
    <t>FRANCISCO JAVIER</t>
  </si>
  <si>
    <t>CARBALLO</t>
  </si>
  <si>
    <t>LUCERO</t>
  </si>
  <si>
    <t>CALF601008HBSRCR06</t>
  </si>
  <si>
    <t>CALF601008Q64</t>
  </si>
  <si>
    <t>SUMINISTRO E INSTALACIÓN DE SISTEMA FOTOVOLTAICO PARA EXTRACCIÓN DE AGUA.</t>
  </si>
  <si>
    <t>19-PCEF-INEQM-000016-L002-BS</t>
  </si>
  <si>
    <t>RICARDO ANTONIO</t>
  </si>
  <si>
    <t>ZUÃ‘IGA</t>
  </si>
  <si>
    <t>ZUMR930207HBSXRC08</t>
  </si>
  <si>
    <t>CORRAL  DE MANEJO CAPRINO  18 X 18 MTS EN BASE A COTIZACIÓN</t>
  </si>
  <si>
    <t>19-PCEF-INEQM-000016-L005-BS</t>
  </si>
  <si>
    <t>OCTAVIO</t>
  </si>
  <si>
    <t>FIOL</t>
  </si>
  <si>
    <t>AEFO530727HBSCLC01</t>
  </si>
  <si>
    <t>19-PCEF-INEQM-000017-L002-BS</t>
  </si>
  <si>
    <t>JESUS</t>
  </si>
  <si>
    <t>VILLAVICENCIO</t>
  </si>
  <si>
    <t>ZUVJ581216HBSXLS08</t>
  </si>
  <si>
    <t>ZUVJ581216C68</t>
  </si>
  <si>
    <t>CORRAL DE MANEJO BOVINO DE ACUERDO AL CROQUIS Y COTIZACIÓN</t>
  </si>
  <si>
    <t>19-PCEF-INEQM-000017-L005-BS</t>
  </si>
  <si>
    <t>BENIGNO</t>
  </si>
  <si>
    <t>BELTRAN</t>
  </si>
  <si>
    <t>BEAB471218HBSLMN07</t>
  </si>
  <si>
    <t>BEAB4712188I9</t>
  </si>
  <si>
    <t>19-PCEF-INEQM-000018-L000-BS</t>
  </si>
  <si>
    <t>JOSE ANTONIO</t>
  </si>
  <si>
    <t>GUTIERREZ</t>
  </si>
  <si>
    <t>CASAS</t>
  </si>
  <si>
    <t>GUCA620523HBSTSN09</t>
  </si>
  <si>
    <t>GUCA620523RX3</t>
  </si>
  <si>
    <t>REMOLQUE GANADERO DE 3 TONELADAS</t>
  </si>
  <si>
    <t>19-PCEF-INEQM-000018-L005-BS</t>
  </si>
  <si>
    <t>OSCAR</t>
  </si>
  <si>
    <t>COBO441214HBSTRS04</t>
  </si>
  <si>
    <t>COBO4412141H7</t>
  </si>
  <si>
    <t>200 PLANTAS DE MANGO</t>
  </si>
  <si>
    <t>19-PCEF-INEQM-000019-L005-BS</t>
  </si>
  <si>
    <t>EVERARDO</t>
  </si>
  <si>
    <t>NUXE431219HBSXXV06</t>
  </si>
  <si>
    <t>19-PCEF-INEQM-000022-L000-BS</t>
  </si>
  <si>
    <t>MARIA LOURDES</t>
  </si>
  <si>
    <t>JIMENEZ</t>
  </si>
  <si>
    <t>CASTRO</t>
  </si>
  <si>
    <t>JICL630301MBSMSR03</t>
  </si>
  <si>
    <t>JICL630301MN6</t>
  </si>
  <si>
    <t>RESERVORIO DE AGUA CON GEOMEMBRANA</t>
  </si>
  <si>
    <t>19-PCEF-INEQM-000023-L005-BS</t>
  </si>
  <si>
    <t>JESUS MARTIN</t>
  </si>
  <si>
    <t>MANRIQUEZ</t>
  </si>
  <si>
    <t>MAMJ651225HBSNZS06</t>
  </si>
  <si>
    <t>MAMJ6512257V1</t>
  </si>
  <si>
    <t>1350 PLANTAS DE MANGO</t>
  </si>
  <si>
    <t>19-PCEF-INEQM-000023-L031-BS</t>
  </si>
  <si>
    <t>FLORES</t>
  </si>
  <si>
    <t>HIFJ720505HBSGLS01</t>
  </si>
  <si>
    <t>HIFJ720505HI4</t>
  </si>
  <si>
    <t>19-PCEF-INEQM-000024-L000-BS</t>
  </si>
  <si>
    <t>EUGENIA</t>
  </si>
  <si>
    <t>GERALDO</t>
  </si>
  <si>
    <t>AEGE720916MBSRRG02</t>
  </si>
  <si>
    <t>AEGE720916SY2</t>
  </si>
  <si>
    <t>REFRIGERADOR SOLAR</t>
  </si>
  <si>
    <t>19-PCEF-INEQM-000024-L005-BS</t>
  </si>
  <si>
    <t>ANSELMA GUADALUPE</t>
  </si>
  <si>
    <t>GARCIA</t>
  </si>
  <si>
    <t>GAMA901211MBSRZN01</t>
  </si>
  <si>
    <t>800 PLANTAS DE MANGO KENT</t>
  </si>
  <si>
    <t>19-PCEF-INEQM-000025-L002-BS</t>
  </si>
  <si>
    <t>GREGORIO</t>
  </si>
  <si>
    <t>AEEG500510HBSRSR06</t>
  </si>
  <si>
    <t>AEEG500510KL9</t>
  </si>
  <si>
    <t>TRITURADORA-ENSILADORA</t>
  </si>
  <si>
    <t>19-PCEF-INEQM-000025-L005-BS</t>
  </si>
  <si>
    <t>JESUS MANUEL</t>
  </si>
  <si>
    <t>TAMAYO</t>
  </si>
  <si>
    <t>GOTJ720609HBSNMS04</t>
  </si>
  <si>
    <t>GOTJ720609IF2</t>
  </si>
  <si>
    <t>100 PLANTAS DE MANGO</t>
  </si>
  <si>
    <t>19-PCEF-INEQM-000026-L000-BS</t>
  </si>
  <si>
    <t>JOSE LUIS</t>
  </si>
  <si>
    <t>ARVIZU</t>
  </si>
  <si>
    <t>TALAMANTES</t>
  </si>
  <si>
    <t>AITL850203HBSRLS05</t>
  </si>
  <si>
    <t>AITL850203JH9</t>
  </si>
  <si>
    <t>REMOLQUE DE CAMA BAJA DE 6 TONELADAS</t>
  </si>
  <si>
    <t>19-PCEF-INEQM-000026-L005-BS</t>
  </si>
  <si>
    <t>BALDOMAR</t>
  </si>
  <si>
    <t>CESEÃ‘A</t>
  </si>
  <si>
    <t>CECB351211HBSSSL08</t>
  </si>
  <si>
    <t>CECB351211DD0</t>
  </si>
  <si>
    <t>270 PLANTAS DE MANGO KENT</t>
  </si>
  <si>
    <t>19-PCEF-INEQM-000027-L005-BS</t>
  </si>
  <si>
    <t>HERRERA</t>
  </si>
  <si>
    <t>CORDERO</t>
  </si>
  <si>
    <t>HECR791013MBSRRS04</t>
  </si>
  <si>
    <t>HECR7910132F5</t>
  </si>
  <si>
    <t>200 PLANTAS DE AGUACATE</t>
  </si>
  <si>
    <t>19-PCEF-INEQM-000028-L005-BS</t>
  </si>
  <si>
    <t>HERNAN</t>
  </si>
  <si>
    <t>COSIO</t>
  </si>
  <si>
    <t>MECH620912HBSZSR05</t>
  </si>
  <si>
    <t>MECH6209122R2</t>
  </si>
  <si>
    <t>150 PLANTAS DE MANGO</t>
  </si>
  <si>
    <t>19-PCEF-INEQM-000028-L031-BS</t>
  </si>
  <si>
    <t>MA. JESUS</t>
  </si>
  <si>
    <t>GUILLEN</t>
  </si>
  <si>
    <t>AVILA</t>
  </si>
  <si>
    <t>GUAJ540222MMNLVS18</t>
  </si>
  <si>
    <t>GUAJ540222224</t>
  </si>
  <si>
    <t>19-PCEF-INEQM-000030-L031-BS</t>
  </si>
  <si>
    <t>JORGE LUIS</t>
  </si>
  <si>
    <t>AIHJ581023HBSRGR09</t>
  </si>
  <si>
    <t>AIHJ581023BY4</t>
  </si>
  <si>
    <t>ASPERSORA</t>
  </si>
  <si>
    <t>19-PCEF-INEQM-000032-L000-BS</t>
  </si>
  <si>
    <t>FEDERICO</t>
  </si>
  <si>
    <t>MARRON</t>
  </si>
  <si>
    <t>LAMF700327HBSRRD03</t>
  </si>
  <si>
    <t>LAMF700327CY2</t>
  </si>
  <si>
    <t>80 PLANTAS DE MANGO</t>
  </si>
  <si>
    <t>19-PCEF-INEQM-000033-L000-BS</t>
  </si>
  <si>
    <t>LUIS FERNANDO</t>
  </si>
  <si>
    <t>GOMEZ</t>
  </si>
  <si>
    <t>ZUGL910108HBSXMS00</t>
  </si>
  <si>
    <t>ZUGL9101081AA</t>
  </si>
  <si>
    <t>SISTEMA DE BOMBEO ELECTRIC DE 3/4 TORNILLERA Y PANELES SOLARES, BASE DE PANELES VARILLA DE TIERRA ACCESORIOS</t>
  </si>
  <si>
    <t>19-PCEF-INEQM-000035-L031-BS</t>
  </si>
  <si>
    <t>LORETO</t>
  </si>
  <si>
    <t>JOSE JESUS</t>
  </si>
  <si>
    <t>MARTINEZ</t>
  </si>
  <si>
    <t>DELGADO</t>
  </si>
  <si>
    <t>MADJ531224HBSRLS04</t>
  </si>
  <si>
    <t>MADJ5312245A3</t>
  </si>
  <si>
    <t>REMOLQUE GANADERO</t>
  </si>
  <si>
    <t>19-PCEF-INEQM-000036-L001-BS</t>
  </si>
  <si>
    <t>ALFREDO GUADALUPE</t>
  </si>
  <si>
    <t>HERNANDEZ</t>
  </si>
  <si>
    <t>HEMA950411HBSRDL08</t>
  </si>
  <si>
    <t>TINACO DE 10 M3</t>
  </si>
  <si>
    <t>19-PCEF-INEQM-000036-L005-BS</t>
  </si>
  <si>
    <t>JUAN MARTIN</t>
  </si>
  <si>
    <t>TACJ590130HBSLSN08</t>
  </si>
  <si>
    <t>TACJ590130TL9</t>
  </si>
  <si>
    <t>19-PCEF-INEQM-000037-L005-BS</t>
  </si>
  <si>
    <t>MA GUADALUPE</t>
  </si>
  <si>
    <t>CAPISTRAN</t>
  </si>
  <si>
    <t>OCHOA</t>
  </si>
  <si>
    <t>CAOG690929MMNPCD08</t>
  </si>
  <si>
    <t>CAOG690929</t>
  </si>
  <si>
    <t>19-PCEF-INEQM-000037-L031-BS</t>
  </si>
  <si>
    <t>JUAN GABRIEL</t>
  </si>
  <si>
    <t>CEBJ760624HBSSRN04</t>
  </si>
  <si>
    <t>CEBJ760624KCA</t>
  </si>
  <si>
    <t>TANQUE ROTOPLAS 10000 LTS</t>
  </si>
  <si>
    <t>19-PCEF-INEQM-000040-L000-BS</t>
  </si>
  <si>
    <t>LUIS ENRIQUE</t>
  </si>
  <si>
    <t>DREW</t>
  </si>
  <si>
    <t>DEAL821020HBSRGS05</t>
  </si>
  <si>
    <t>DEAL821020TJ1</t>
  </si>
  <si>
    <t>MOLINO FORRAJERO</t>
  </si>
  <si>
    <t>19-PCEF-INEQM-000041-L005-BS</t>
  </si>
  <si>
    <t>JOEL</t>
  </si>
  <si>
    <t>AEGJ810416HBSCRL06</t>
  </si>
  <si>
    <t>19-PCEF-INEQM-000041-L031-BS</t>
  </si>
  <si>
    <t>DANIEL</t>
  </si>
  <si>
    <t>FUERTE</t>
  </si>
  <si>
    <t>LUFD781031HBSCRN09</t>
  </si>
  <si>
    <t>300 METROS DE MANGUERA HIDRÁULICA DE 1 1/2 PULGADAS Y CISTERNA DE 10.000 LITROS</t>
  </si>
  <si>
    <t>19-PCEF-INEQM-000043-L005-BS</t>
  </si>
  <si>
    <t>YERICK</t>
  </si>
  <si>
    <t>BASURTO</t>
  </si>
  <si>
    <t>GOBY800201HOCNSR05</t>
  </si>
  <si>
    <t>GOBY800201JL0</t>
  </si>
  <si>
    <t>1000 PLANTAS DE MANGO</t>
  </si>
  <si>
    <t>19-PCEF-INEQM-000043-L031-BS</t>
  </si>
  <si>
    <t>ANTONIO</t>
  </si>
  <si>
    <t>MARCOS</t>
  </si>
  <si>
    <t>SOLIS</t>
  </si>
  <si>
    <t>MASA940804HBSRLN08</t>
  </si>
  <si>
    <t>MASA940804FR8</t>
  </si>
  <si>
    <t>SEGADORA DE CUCHILLA (CORTADORA DE FORRAJES)</t>
  </si>
  <si>
    <t>19-PCEF-INEQM-000044-L000-BS</t>
  </si>
  <si>
    <t>JOSE MARIA</t>
  </si>
  <si>
    <t>AEAM530816HBSRRR08</t>
  </si>
  <si>
    <t>AEAM530816DE6</t>
  </si>
  <si>
    <t>ADQUISICION DE 12000 MTS DE MANGUERA NEGRA PARA CONDUCCION DE AGUA DE 3/4</t>
  </si>
  <si>
    <t>19-PCEF-INEQM-000044-L005-BS</t>
  </si>
  <si>
    <t>GOGJ650618MBSNRS08</t>
  </si>
  <si>
    <t>19-PCEF-INEQM-000044-L031-BS</t>
  </si>
  <si>
    <t>ALEJANDRO</t>
  </si>
  <si>
    <t>BAÃ‘AGA</t>
  </si>
  <si>
    <t>RXBA921016HBSCXL08</t>
  </si>
  <si>
    <t>ORDEÑADORA</t>
  </si>
  <si>
    <t>19-PCEF-INEQM-000045-L005-BS</t>
  </si>
  <si>
    <t>IGNACIO ZARAGOZA</t>
  </si>
  <si>
    <t>GOGI600505HBSNRG05</t>
  </si>
  <si>
    <t>GOGI600505523</t>
  </si>
  <si>
    <t>19-PCEF-INEQM-000046-L005-BS</t>
  </si>
  <si>
    <t>MANUEL ANTONIO</t>
  </si>
  <si>
    <t>PEDRERO</t>
  </si>
  <si>
    <t>ESPARZA</t>
  </si>
  <si>
    <t>PEEM720124HDFDSN02</t>
  </si>
  <si>
    <t>19-PCEF-INEQM-000047-L001-BS</t>
  </si>
  <si>
    <t>EFREN</t>
  </si>
  <si>
    <t>VALDEZ</t>
  </si>
  <si>
    <t>VEGA</t>
  </si>
  <si>
    <t>VAVE851021HBSLGF03</t>
  </si>
  <si>
    <t>VAVE851021J62</t>
  </si>
  <si>
    <t>BASCULA GANADERA</t>
  </si>
  <si>
    <t>19-PCEF-INEQM-000047-L031-BS</t>
  </si>
  <si>
    <t>LUIS</t>
  </si>
  <si>
    <t>VERDUZCO</t>
  </si>
  <si>
    <t>MAVL520106HBSRRS00</t>
  </si>
  <si>
    <t>1000 ML DE CERCO PERIMETRAL</t>
  </si>
  <si>
    <t>19-PCEF-INEQM-000048-L005-BS</t>
  </si>
  <si>
    <t>REMBERTO RUBEN</t>
  </si>
  <si>
    <t>DE LA PEÃ‘A</t>
  </si>
  <si>
    <t>PECR610314HBSXSM07</t>
  </si>
  <si>
    <t>PECR610314GP3</t>
  </si>
  <si>
    <t>19-PCEF-INEQM-000048-L031-BS</t>
  </si>
  <si>
    <t>CESAR</t>
  </si>
  <si>
    <t>VIÃ‘AS</t>
  </si>
  <si>
    <t>VIMC960411HBSXZS01</t>
  </si>
  <si>
    <t>EXTRACTOR ELÉCTRICO</t>
  </si>
  <si>
    <t>19-PCEF-INEQM-000050-L031-BS</t>
  </si>
  <si>
    <t>RAMON</t>
  </si>
  <si>
    <t>FISCHER</t>
  </si>
  <si>
    <t>MARQUEZ</t>
  </si>
  <si>
    <t>FIMR470419HBCSRM02</t>
  </si>
  <si>
    <t>FIMR4704198N6</t>
  </si>
  <si>
    <t>CONSTRUCCIÓN DE CORRAL DE MANEJO BOVINO</t>
  </si>
  <si>
    <t>19-PCEF-INEQM-000051-L000-BS</t>
  </si>
  <si>
    <t>JUAN ALBERTO</t>
  </si>
  <si>
    <t>ALVAREZ</t>
  </si>
  <si>
    <t>CAAJ810916HBSSLN06</t>
  </si>
  <si>
    <t>CAAJ810916270</t>
  </si>
  <si>
    <t>MOLINO FORRAJERO Y CISTERNA DE 10000 LTS</t>
  </si>
  <si>
    <t>19-PCEF-INEQM-000051-L001-BS</t>
  </si>
  <si>
    <t>SALVADOR</t>
  </si>
  <si>
    <t>CAMACHO</t>
  </si>
  <si>
    <t>BARAJAS</t>
  </si>
  <si>
    <t>CABS531015HMNMRL04</t>
  </si>
  <si>
    <t>CABS531015JT8</t>
  </si>
  <si>
    <t>EMPACADORA DE FORRAJES DE HILO</t>
  </si>
  <si>
    <t>19-PCEF-INEQM-000052-L000-BS</t>
  </si>
  <si>
    <t>FRANCISCA</t>
  </si>
  <si>
    <t>AAAF440713MBSLLR03</t>
  </si>
  <si>
    <t>AAAF440713931</t>
  </si>
  <si>
    <t>BOMBA SOLAR CON PANELES SOLARES</t>
  </si>
  <si>
    <t>19-PCEF-INEQM-000055-L031-BS</t>
  </si>
  <si>
    <t>CARLOS</t>
  </si>
  <si>
    <t>CAMPOS</t>
  </si>
  <si>
    <t>FOCC551026HBSLMR08</t>
  </si>
  <si>
    <t>FOCC551026CX2</t>
  </si>
  <si>
    <t>SEGADORA - ACONDICIONADORA DE NAVAJAS MODELO 488</t>
  </si>
  <si>
    <t>19-PCEF-INEQM-000056-L001-BS</t>
  </si>
  <si>
    <t>MARIA DE LA PAZ</t>
  </si>
  <si>
    <t>SANTILLAN</t>
  </si>
  <si>
    <t>MASP531224MBCRNZ06</t>
  </si>
  <si>
    <t>MASP531224184</t>
  </si>
  <si>
    <t>SEMENTAL BRANGUS ROJO</t>
  </si>
  <si>
    <t>19-PCEF-INEQM-000057-L001-BS</t>
  </si>
  <si>
    <t>JUANA ANTONIA</t>
  </si>
  <si>
    <t>ARIAS</t>
  </si>
  <si>
    <t>AIHJ631023MBSRGN05</t>
  </si>
  <si>
    <t>AIHJ631023UY8</t>
  </si>
  <si>
    <t>MOTO BOMBA DE 2 PULGADAS  5.5. HP HONDA</t>
  </si>
  <si>
    <t>19-PCEF-INEQM-000057-L031-BS</t>
  </si>
  <si>
    <t>VICTOR MANUEL</t>
  </si>
  <si>
    <t>OLIVA</t>
  </si>
  <si>
    <t>SANDOVAL</t>
  </si>
  <si>
    <t>OISV590727HBSLNC03</t>
  </si>
  <si>
    <t>OISV590727D89</t>
  </si>
  <si>
    <t>REMOLQUE GANDERO 2500 KGS</t>
  </si>
  <si>
    <t>19-PCEF-INEQM-000058-L005-BS</t>
  </si>
  <si>
    <t>GUILLERMO</t>
  </si>
  <si>
    <t>CAPG480115HBSSXL01</t>
  </si>
  <si>
    <t>CAPG480115TK7</t>
  </si>
  <si>
    <t>500 ML. DE CERCO TRADICIONAL</t>
  </si>
  <si>
    <t>19-PCEF-INEQM-000058-L031-BS</t>
  </si>
  <si>
    <t>MEZJ510929HBSZXS02</t>
  </si>
  <si>
    <t>MEZJ510929CL5</t>
  </si>
  <si>
    <t>SUMINISTRO E INSTALACION DE SUBESTACION ELECTRICA DE 30 KVA 3300-220 VOLTS</t>
  </si>
  <si>
    <t>19-PCEF-INEQM-000059-L000-BS</t>
  </si>
  <si>
    <t>DIANA NOELI</t>
  </si>
  <si>
    <t>HECD900810MBSRRN07</t>
  </si>
  <si>
    <t>HECD900810QP6</t>
  </si>
  <si>
    <t>6 ROLLOS DE MANGUERA PARA RIEGO 16MM</t>
  </si>
  <si>
    <t>19-PCEF-INEQM-000062-L001-BS</t>
  </si>
  <si>
    <t>VELIS</t>
  </si>
  <si>
    <t>DAVIS</t>
  </si>
  <si>
    <t>VEDV800721HBSLVC04</t>
  </si>
  <si>
    <t>VEDV80072155A</t>
  </si>
  <si>
    <t>CUARTO PARA QUESERA 5X4</t>
  </si>
  <si>
    <t>19-PCEF-INEQM-000062-L031-BS</t>
  </si>
  <si>
    <t>CAGJ850729HSRSNL01</t>
  </si>
  <si>
    <t>CAGJ850729GD8</t>
  </si>
  <si>
    <t>19-PCEF-INEQM-000063-L031-BS</t>
  </si>
  <si>
    <t>JESUS ANDRES</t>
  </si>
  <si>
    <t>TALJ960814HBSLRS00</t>
  </si>
  <si>
    <t>CAMA BAJA DE 6.5 X 16 PIES CON  6000 KG DE CAP.</t>
  </si>
  <si>
    <t>19-PCEF-INEQM-000065-L031-BS</t>
  </si>
  <si>
    <t>MENDOZA</t>
  </si>
  <si>
    <t>MEMA780101HBSNRN09</t>
  </si>
  <si>
    <t>MEMA780101QW9</t>
  </si>
  <si>
    <t>1000 MTS DE MANGUERA HIDRAULICA DE 1 1/2" Y 300 METROS DE MALLA BORREGUERA DE 1.40 METROS</t>
  </si>
  <si>
    <t>19-PCEF-INEQM-000067-L005-BS</t>
  </si>
  <si>
    <t>OSIRIS</t>
  </si>
  <si>
    <t>GUERRERO</t>
  </si>
  <si>
    <t>LAFARGA</t>
  </si>
  <si>
    <t>GULO691017HSLRFS06</t>
  </si>
  <si>
    <t>GULO691017PH3</t>
  </si>
  <si>
    <t>NOPAL VERDURA</t>
  </si>
  <si>
    <t>19-PCEF-INEQM-000067-L031-BS</t>
  </si>
  <si>
    <t>MARIA ELENA</t>
  </si>
  <si>
    <t>GERE780512MBSRSL05</t>
  </si>
  <si>
    <t>19-PCEF-INEQM-000069-L001-BS</t>
  </si>
  <si>
    <t>NORBERTO</t>
  </si>
  <si>
    <t>OSUNA</t>
  </si>
  <si>
    <t>OUAN670913HBSSLR07</t>
  </si>
  <si>
    <t>OUAN670913828</t>
  </si>
  <si>
    <t>19-PCEF-INEQM-000072-L005-BS</t>
  </si>
  <si>
    <t>OSCAR ESAU</t>
  </si>
  <si>
    <t>PERALTA</t>
  </si>
  <si>
    <t>MONTERO</t>
  </si>
  <si>
    <t>PEMO940711HBSRNS07</t>
  </si>
  <si>
    <t>CORRAL DE MANEJO PARA OVINOS DE 24 X 10 CON DIVISIONES Y TECHUMBRE</t>
  </si>
  <si>
    <t>19-PCEF-INEQM-000073-L031-BS</t>
  </si>
  <si>
    <t>JUAN RAMON</t>
  </si>
  <si>
    <t>MERCADO</t>
  </si>
  <si>
    <t>QUINTERO</t>
  </si>
  <si>
    <t>MEQJ760424HBSRNN13</t>
  </si>
  <si>
    <t>MEQJ760424JU0</t>
  </si>
  <si>
    <t>19-PCEF-INEQM-000074-L031-BS</t>
  </si>
  <si>
    <t>FELIX VALENTIN</t>
  </si>
  <si>
    <t>MACF881220HBSRTL07</t>
  </si>
  <si>
    <t>CONSTRUCCION DE 1000 ML DE CERCO</t>
  </si>
  <si>
    <t>19-PCEF-INEQM-000075-L005-BS</t>
  </si>
  <si>
    <t>HUGO ABELARDO</t>
  </si>
  <si>
    <t>OLACHEA</t>
  </si>
  <si>
    <t>AAOH790305HBSMLG03</t>
  </si>
  <si>
    <t>AAOH790305ML3</t>
  </si>
  <si>
    <t>SALA DE SACRIFICIO DE 6 X 6 DE BLOCK  CON TECHUMBRE DE LAMINA</t>
  </si>
  <si>
    <t>19-PCEF-INEQM-000076-L031-BS</t>
  </si>
  <si>
    <t>MA LOURDES</t>
  </si>
  <si>
    <t>CHAVEZ</t>
  </si>
  <si>
    <t>DIAZ</t>
  </si>
  <si>
    <t>CADL570212MSRHZR00</t>
  </si>
  <si>
    <t>CONSTRUCCIÓN DE QUESERA DE 4 X 4 MTS A BASE DE BLOCK PISO RUSTICO CON TECHO DE CONCRETO</t>
  </si>
  <si>
    <t>19-PCEF-INEQM-000078-L031-BS</t>
  </si>
  <si>
    <t>JESUS EDUARDO</t>
  </si>
  <si>
    <t>MONTUFAS</t>
  </si>
  <si>
    <t>MOEJ550628HBSNSS10</t>
  </si>
  <si>
    <t>CONSTRUCCIÓN DE UNA MACHAQUERA DE 3X7 MTS A BASE DE BLOCK CON PISO DE CONCRETO Y TECHO DE LAMINA</t>
  </si>
  <si>
    <t>19-PCEF-INEQM-000079-L005-BS</t>
  </si>
  <si>
    <t>FLORENTINO</t>
  </si>
  <si>
    <t>ZAMORA</t>
  </si>
  <si>
    <t>GOZF550501HBSNML04</t>
  </si>
  <si>
    <t>TANQUE ROTOPLAS 10000 LTS.</t>
  </si>
  <si>
    <t>19-PCEF-INEQM-000080-L005-BS</t>
  </si>
  <si>
    <t>SANDRA LETICIA</t>
  </si>
  <si>
    <t>SALAZAR</t>
  </si>
  <si>
    <t>SACS690701MBSLSN15</t>
  </si>
  <si>
    <t>SACS690701SY6</t>
  </si>
  <si>
    <t>CONSTRUCCION DE BODEGA PARA INSUMOS AGRICOLAS 7X10 MTS</t>
  </si>
  <si>
    <t>19-PCEF-INEQM-000082-L031-BS</t>
  </si>
  <si>
    <t>SAVIN</t>
  </si>
  <si>
    <t>NASA460125HBSVVL04</t>
  </si>
  <si>
    <t>NASA460125ECA</t>
  </si>
  <si>
    <t>19-PCEF-INEQM-000084-L005-BS</t>
  </si>
  <si>
    <t>MARIA</t>
  </si>
  <si>
    <t>SAIZA</t>
  </si>
  <si>
    <t>SAGM640817MBSZLR00</t>
  </si>
  <si>
    <t>SAGM640817</t>
  </si>
  <si>
    <t>TANQUE 2.5 M3 IND. C SALIDA 2</t>
  </si>
  <si>
    <t>MUY ALTO</t>
  </si>
  <si>
    <t>19-PCEF-INEQM-000091-L031-BS</t>
  </si>
  <si>
    <t>ROSA DE JESUS</t>
  </si>
  <si>
    <t>FERNANDEZ</t>
  </si>
  <si>
    <t>GALINDO</t>
  </si>
  <si>
    <t>FEGR720830MDGRLS00</t>
  </si>
  <si>
    <t>FEGR720830PI3</t>
  </si>
  <si>
    <t>450 MTS. DE CERCO PERIMETRAL CON MALLA CICLONICA</t>
  </si>
  <si>
    <t>19-PCEF-INEQM-000093-L005-BS</t>
  </si>
  <si>
    <t>JOSE DE JESUS</t>
  </si>
  <si>
    <t>PEMJ740520HBSRRS06</t>
  </si>
  <si>
    <t>PEMJ740520HH8</t>
  </si>
  <si>
    <t>CORRAL DE MANEJO 36 MTS X 11.5 MTS</t>
  </si>
  <si>
    <t>19-PCEF-INEQM-000097-L005-BS</t>
  </si>
  <si>
    <t>JOSE ROMULO</t>
  </si>
  <si>
    <t>AEGR581101HBSCRM05</t>
  </si>
  <si>
    <t>200 PLANTAS DE MANGO VARIEDAD KENT</t>
  </si>
  <si>
    <t>19-PCEF-INEQM-000101-L031-BS</t>
  </si>
  <si>
    <t>DORITA JAQUELINE</t>
  </si>
  <si>
    <t>MAGD000604MBSRRRA8</t>
  </si>
  <si>
    <t>CORRAL PARA GANADO</t>
  </si>
  <si>
    <t>19-PCEF-INEQM-000102-L031-BS</t>
  </si>
  <si>
    <t>JOAQUIN</t>
  </si>
  <si>
    <t>AIMJ690320HBSRZQ01</t>
  </si>
  <si>
    <t>ASPERSORA WJR2525T GCM MOTORIZADA, MOTOSIERRA 435 CON BARRA 18 PULGADAS Y ELECTROBOMBA 5HME200</t>
  </si>
  <si>
    <t>19-PCEF-INEQM-000111-L031-BS</t>
  </si>
  <si>
    <t>EIGV820123HBSSRC00</t>
  </si>
  <si>
    <t>EIGV820123BN0</t>
  </si>
  <si>
    <t>1500 MTS DE MANGUERA DE POLIETILENO Y TINACO DE 5000 LTS</t>
  </si>
  <si>
    <t>19-PCEF-INEQM-000112-L031-BS</t>
  </si>
  <si>
    <t>MARIA DEL REFUGIO</t>
  </si>
  <si>
    <t>AAMR760704MBSMRF05</t>
  </si>
  <si>
    <t>AAMR760704897</t>
  </si>
  <si>
    <t>REMOLQUE GANADERO DE FRENTE REDONDEO 3000 KG</t>
  </si>
  <si>
    <t>19-PCEF-INEQM-000115-L031-BS</t>
  </si>
  <si>
    <t>SOCIEDAD COOPERATIVA DE PRODUCCION PESQUERA JEFE POLONI SC DE RL DE CV</t>
  </si>
  <si>
    <t>MORAL</t>
  </si>
  <si>
    <t>PPJ1408209L4</t>
  </si>
  <si>
    <t>ARTES DE PESCA</t>
  </si>
  <si>
    <t>PESCA</t>
  </si>
  <si>
    <t>19-PCEF-INEQM-000119-L031-BS</t>
  </si>
  <si>
    <t>BERNARDO</t>
  </si>
  <si>
    <t>AJA</t>
  </si>
  <si>
    <t>MONTAÃ‘O</t>
  </si>
  <si>
    <t>AAMB790919HBSJNR00</t>
  </si>
  <si>
    <t>AAMB790919KC8</t>
  </si>
  <si>
    <t>CULTIVADORA AGRICOLA</t>
  </si>
  <si>
    <t>19-PCEF-INEQM-000120-L031-BS</t>
  </si>
  <si>
    <t>LUIS BENITO</t>
  </si>
  <si>
    <t>CAÃ‘EDO</t>
  </si>
  <si>
    <t>NACL710321HBSVXS06</t>
  </si>
  <si>
    <t>NACL710321</t>
  </si>
  <si>
    <t>CONSTRUCCION DE 600 ML DE CERCO</t>
  </si>
  <si>
    <t>19-PCEF-INEQM-000122-L031-BS</t>
  </si>
  <si>
    <t>PEDRO EVERARDO</t>
  </si>
  <si>
    <t>ROLP520223HBSSCD01</t>
  </si>
  <si>
    <t>19-PCEF-INEQM-000129-L031-BS</t>
  </si>
  <si>
    <t>SOC COOP BAHIA Y ENSENADA DE LA PAZ SC DE RL</t>
  </si>
  <si>
    <t>BEP0806205K7</t>
  </si>
  <si>
    <t>19-PCEF-INEQM-000130-L031-BS</t>
  </si>
  <si>
    <t>COMONDU</t>
  </si>
  <si>
    <t>ANDRES</t>
  </si>
  <si>
    <t>MOMPALA</t>
  </si>
  <si>
    <t>MOGA611115HBSMRN00</t>
  </si>
  <si>
    <t>MOGA611115723</t>
  </si>
  <si>
    <t>ARMADO DE LINEAS PARA ACUACULTURA</t>
  </si>
  <si>
    <t>ACUÍCOLA</t>
  </si>
  <si>
    <t>19-PCEF-INEQM-000132-L031-BS</t>
  </si>
  <si>
    <t>SOCIEDAD COOPERATIVA DE PRODUCCION PESQUERA ESTELA MARIS S.C. DE R.L. DE C.V.</t>
  </si>
  <si>
    <t>CPP000114C92</t>
  </si>
  <si>
    <t>EQUIPO PARA ACUACULTURA</t>
  </si>
  <si>
    <t>19-PCEF-INEQM-000134-L031-BS</t>
  </si>
  <si>
    <t>ENCINAS</t>
  </si>
  <si>
    <t>AAEJ690515HBSLNQ05</t>
  </si>
  <si>
    <t>AAEJ690515SL9</t>
  </si>
  <si>
    <t>19-PCEF-INEQM-000136-L031-BS</t>
  </si>
  <si>
    <t>SOC COOP LIMITADA BOCANA DE SAN VENANCIO SCL</t>
  </si>
  <si>
    <t>LBS9602028B3</t>
  </si>
  <si>
    <t>19-PCEF-INEQM-000138-L031-BS</t>
  </si>
  <si>
    <t>RENE</t>
  </si>
  <si>
    <t>CAAR690610HBSSLN02</t>
  </si>
  <si>
    <t>CAAR690610739</t>
  </si>
  <si>
    <t>CORRAL DE MANEJO 15 X 15 MTS</t>
  </si>
  <si>
    <t>19-PCEF-INEQM-000140-L031-BS</t>
  </si>
  <si>
    <t>FIDEL</t>
  </si>
  <si>
    <t>AVILES</t>
  </si>
  <si>
    <t>AIGF780516HBSVRD12</t>
  </si>
  <si>
    <t>AIGF780516TW9</t>
  </si>
  <si>
    <t>SEMBRADORA NEUMATICA</t>
  </si>
  <si>
    <t>19-PCEF-INEQM-000142-L031-BS</t>
  </si>
  <si>
    <t>ROBERTO</t>
  </si>
  <si>
    <t>MUÃ‘OZ</t>
  </si>
  <si>
    <t>GUERRA</t>
  </si>
  <si>
    <t>MUGR751118HBSXRB01</t>
  </si>
  <si>
    <t>MUGR751118FI5</t>
  </si>
  <si>
    <t>REMOLQUE CAMA BAJA</t>
  </si>
  <si>
    <t>19-PCEF-INEQM-000144-L031-BS</t>
  </si>
  <si>
    <t>MACARIO</t>
  </si>
  <si>
    <t>FELIX</t>
  </si>
  <si>
    <t>RIVAS</t>
  </si>
  <si>
    <t>FERM850430HSLLVC09</t>
  </si>
  <si>
    <t>FERM850430DG9</t>
  </si>
  <si>
    <t>MOLINO FORRAJERO NO. 18</t>
  </si>
  <si>
    <t>19-PCEF-INEQM-000147-L031-BS</t>
  </si>
  <si>
    <t>ELMER EFRAIN</t>
  </si>
  <si>
    <t>HIAE681212HBSGRL06</t>
  </si>
  <si>
    <t>HIAE681212K99</t>
  </si>
  <si>
    <t>REMOLQUE CAMA BAJA DE 3 TON. REFORZADO LUCES REGLAMENTARIAS Y REDILAS CERRADAS</t>
  </si>
  <si>
    <t>19-PCEF-INEQM-000156-L031-BS</t>
  </si>
  <si>
    <t>PILAR</t>
  </si>
  <si>
    <t>EIGP680507MBSSLL01</t>
  </si>
  <si>
    <t>500 PLANTAS MANGO</t>
  </si>
  <si>
    <t>19-PCEF-INEQM-000159-L031-BS</t>
  </si>
  <si>
    <t>DE LOS SANTOS</t>
  </si>
  <si>
    <t>POLONI</t>
  </si>
  <si>
    <t>SAPL650330HBSNLS02</t>
  </si>
  <si>
    <t>SAPL650330FNA</t>
  </si>
  <si>
    <t>ASPERSORA PARA TRACTOR DE 600 LTS</t>
  </si>
  <si>
    <t>19-PCEF-INEQM-000162-L031-BS</t>
  </si>
  <si>
    <t>ISAIAS</t>
  </si>
  <si>
    <t>OZUNA</t>
  </si>
  <si>
    <t>HIOI490706HBCGZS08</t>
  </si>
  <si>
    <t>HIOI490706RG6</t>
  </si>
  <si>
    <t>CAMA BAJA DE 6 TONELADAS</t>
  </si>
  <si>
    <t>19-PCEF-INEQM-000163-L031-BS</t>
  </si>
  <si>
    <t>MA. PURESA</t>
  </si>
  <si>
    <t>OLVERA</t>
  </si>
  <si>
    <t>TIRADO</t>
  </si>
  <si>
    <t>OETP740313MGTLRR03</t>
  </si>
  <si>
    <t>19-PCEF-INEQM-000172-L031-BS</t>
  </si>
  <si>
    <t>JESUS REBECA</t>
  </si>
  <si>
    <t>SANCHEZ</t>
  </si>
  <si>
    <t>SAVJ640916MBCNGS01</t>
  </si>
  <si>
    <t>SAVJ6409167A5</t>
  </si>
  <si>
    <t>PLANTAS NARANJA</t>
  </si>
  <si>
    <t>19-PCEF-INEQM-000177-L031-BS</t>
  </si>
  <si>
    <t>NIETO</t>
  </si>
  <si>
    <t>NIDJ690816HBSTMQ08</t>
  </si>
  <si>
    <t>NIDJ690816J46</t>
  </si>
  <si>
    <t>ADQUISICION REMOLQUE FORRAJERO DESCARGA LATERAL</t>
  </si>
  <si>
    <t>19-PCEF-INEQM-000181-L031-BS</t>
  </si>
  <si>
    <t>JONATAN</t>
  </si>
  <si>
    <t>VARGAS</t>
  </si>
  <si>
    <t>AGUNDEZ</t>
  </si>
  <si>
    <t>VAAJ780617HBSRGN08</t>
  </si>
  <si>
    <t>ADQUISICION DE 1000 PLANTAS DE MANGO</t>
  </si>
  <si>
    <t>19-PCEF-INEQM-000183-L031-BS</t>
  </si>
  <si>
    <t>HECTOR</t>
  </si>
  <si>
    <t>GEGH670310HBSRRC00</t>
  </si>
  <si>
    <t>GEGH670310FQ3</t>
  </si>
  <si>
    <t>ADQUISICION PICADORA  ENSILADORA PARA FORRAJES</t>
  </si>
  <si>
    <t>19-PCEF-INEQM-000184-L031-BS</t>
  </si>
  <si>
    <t>CARLOS MARTIN</t>
  </si>
  <si>
    <t>BURQUEZ</t>
  </si>
  <si>
    <t>ROBC780515HBSCRR00</t>
  </si>
  <si>
    <t>ADQUISICION DE 890 PLANTAS DE MANGO</t>
  </si>
  <si>
    <t>19-PCEF-INEQM-000197-L031-BS</t>
  </si>
  <si>
    <t>MARIA DE LOS ANGELES</t>
  </si>
  <si>
    <t>ANGULO</t>
  </si>
  <si>
    <t>LUAA780127MBSCNN19</t>
  </si>
  <si>
    <t>19-PCEF-INEQM-000198-L031-BS</t>
  </si>
  <si>
    <t>MARICELA</t>
  </si>
  <si>
    <t>LUAM770119MBSCNR01</t>
  </si>
  <si>
    <t>19-PCEF-INEQM-000199-L031-BS</t>
  </si>
  <si>
    <t>MARGARITA</t>
  </si>
  <si>
    <t>JAQUEZ</t>
  </si>
  <si>
    <t>JAVM830801MDGQGR02</t>
  </si>
  <si>
    <t>JAVM830801HL8</t>
  </si>
  <si>
    <t>19-PCEF-INEQM-000201-L031-BS</t>
  </si>
  <si>
    <t>JUAN DIEGO</t>
  </si>
  <si>
    <t>ROJAS</t>
  </si>
  <si>
    <t>ROZJ830502HBSJXN09</t>
  </si>
  <si>
    <t>ROZJ830502IJ9</t>
  </si>
  <si>
    <t>RAMPA DE ORDEÑO METALICA</t>
  </si>
  <si>
    <t>19-PCEF-INEQM-000202-L031-BS</t>
  </si>
  <si>
    <t>JOSE FABRICIO</t>
  </si>
  <si>
    <t>AYALA</t>
  </si>
  <si>
    <t>AAOF810404HBSYSB09</t>
  </si>
  <si>
    <t>ADQUISICIÓN DE PICADORA ENSILADORA FORRAJES</t>
  </si>
  <si>
    <t>19-PCEF-INEQM-000205-L031-BS</t>
  </si>
  <si>
    <t>MANUEL ARNALDO</t>
  </si>
  <si>
    <t>VERDUGO</t>
  </si>
  <si>
    <t>VELM620819HBSRCN07</t>
  </si>
  <si>
    <t>VELM620819M64</t>
  </si>
  <si>
    <t>ADQUISICION DE BOMBA SUMERGIBLE COMPLETA DE 6 HP</t>
  </si>
  <si>
    <t>19-PCEF-INEQM-000213-L031-BS</t>
  </si>
  <si>
    <t>JOSE</t>
  </si>
  <si>
    <t>BAUTISTA</t>
  </si>
  <si>
    <t>VELAZQUEZ</t>
  </si>
  <si>
    <t>BAVJ730319HVZTLS07</t>
  </si>
  <si>
    <t>BAVJ730319421</t>
  </si>
  <si>
    <t>SISTEMA DE RIEGO PARA 2.67 HAS</t>
  </si>
  <si>
    <t>19-PCEF-INEQM-000217-L031-BS</t>
  </si>
  <si>
    <t>ALMA CONSUELO</t>
  </si>
  <si>
    <t>LEON</t>
  </si>
  <si>
    <t>LEGA680421MBSNRL00</t>
  </si>
  <si>
    <t>LEGA680421IS5</t>
  </si>
  <si>
    <t>19-PCEF-INEQM-000226-L031-BS</t>
  </si>
  <si>
    <t>LETICIA ISABEL</t>
  </si>
  <si>
    <t>CASILLAS</t>
  </si>
  <si>
    <t>ESTRADA</t>
  </si>
  <si>
    <t>CAEL780312MBSSST04</t>
  </si>
  <si>
    <t>RASTRO DE POLLOS DE ENGORDA Y PROCESO DE PRODUCTOS Y SUBPRODUCTOS INCLUYE EQUIPOS PARA EL SACRIFICIO</t>
  </si>
  <si>
    <t>19-PCEF-INEQM-000227-L031-BS</t>
  </si>
  <si>
    <t>ACOSTA</t>
  </si>
  <si>
    <t>GUZMAN</t>
  </si>
  <si>
    <t>AOGR470321HHGCZB02</t>
  </si>
  <si>
    <t>AOGR470321TD7</t>
  </si>
  <si>
    <t>ADQUISICIÓN DE 500 PLANTAS DE MANGO</t>
  </si>
  <si>
    <t>19-PCEF-INEQM-000228-L031-BS</t>
  </si>
  <si>
    <t>PASOS</t>
  </si>
  <si>
    <t>BAPJ530321HBCTSS02</t>
  </si>
  <si>
    <t>ADQUICISION DE 312 PLANTAS DE HIGO</t>
  </si>
  <si>
    <t>19-PCEF-INEQM-000232-L031-BS</t>
  </si>
  <si>
    <t>HECTOR MANUEL</t>
  </si>
  <si>
    <t>VALDES</t>
  </si>
  <si>
    <t>PERAZA</t>
  </si>
  <si>
    <t>VAPH631201HSLLRC09</t>
  </si>
  <si>
    <t>VAPH631201570</t>
  </si>
  <si>
    <t>19-PCEF-INEQM-000234-L031-BS</t>
  </si>
  <si>
    <t>DAMARIS GUADALUPE</t>
  </si>
  <si>
    <t>VIRGEN</t>
  </si>
  <si>
    <t>VIHD851104MBSRRM00</t>
  </si>
  <si>
    <t>MOLINO FORRAJERO Y MEZCLADORA DE ALIMENTO</t>
  </si>
  <si>
    <t>19-PCEF-INEQM-000235-L031-BS</t>
  </si>
  <si>
    <t>MARIO</t>
  </si>
  <si>
    <t>LUNA</t>
  </si>
  <si>
    <t>SALM520614HBSNNR06</t>
  </si>
  <si>
    <t>SALM520614PM0</t>
  </si>
  <si>
    <t>6 ROLLOS DE MANGUERA</t>
  </si>
  <si>
    <t>19-PCEF-INEQM-000236-L031-BS</t>
  </si>
  <si>
    <t>RAMIRO</t>
  </si>
  <si>
    <t>ROCR630311HBSSSM00</t>
  </si>
  <si>
    <t>ROCR630311FKA</t>
  </si>
  <si>
    <t>890 PLANTAS DE MANGO</t>
  </si>
  <si>
    <t>19-PCEF-INEQM-000237-L031-BS</t>
  </si>
  <si>
    <t>FRANCISCO</t>
  </si>
  <si>
    <t>MORALES</t>
  </si>
  <si>
    <t>HIMF480409HBSGRR03</t>
  </si>
  <si>
    <t>HIMF480409E11</t>
  </si>
  <si>
    <t>SUMINISTRO E INSTALACION DE 130 TUBOS DE 4 PULGADAS Y DE 7 ROLLOS DE CINTA PARA RIEGO</t>
  </si>
  <si>
    <t>19-PCEF-INEQM-000238-L031-BS</t>
  </si>
  <si>
    <t>HIMB520820HBSGRR04</t>
  </si>
  <si>
    <t>HIMB520820AI5</t>
  </si>
  <si>
    <t>SUMINISTRO E INSTALACION DE 7 ROLLOS DE CINTA PARA RIEGO</t>
  </si>
  <si>
    <t>19-PCEF-INEQM-000240-L031-BS</t>
  </si>
  <si>
    <t>MANUEL</t>
  </si>
  <si>
    <t>RANGEL</t>
  </si>
  <si>
    <t>VAZQUEZ</t>
  </si>
  <si>
    <t>RAVM590403HBSNZN01</t>
  </si>
  <si>
    <t>RAVM590403TT5</t>
  </si>
  <si>
    <t>CERCO PERIMETRAL CON POSTE DE FIERRO</t>
  </si>
  <si>
    <t>19-PCEF-INEQM-000241-L031-BS</t>
  </si>
  <si>
    <t>MANUEL ALEJANDRO</t>
  </si>
  <si>
    <t>ALMEIDA</t>
  </si>
  <si>
    <t>RAAM850613HBSNLN01</t>
  </si>
  <si>
    <t>CAMA BAJA 3 TON</t>
  </si>
  <si>
    <t>19-PCEF-INEQM-000252-L031-BS</t>
  </si>
  <si>
    <t>MULEGE</t>
  </si>
  <si>
    <t>ARMIDA</t>
  </si>
  <si>
    <t>MUAA620109MBSRGR00</t>
  </si>
  <si>
    <t>69 PLANTAS DATILERAS VARIEDAD MEED-JOOL</t>
  </si>
  <si>
    <t>19-PCEF-INEQM-000255-L031-BS</t>
  </si>
  <si>
    <t>CARLOS EDUARDO</t>
  </si>
  <si>
    <t>AUAC690501HBSGVR09</t>
  </si>
  <si>
    <t>SISTEMA DE RIEGO POR GOTEO</t>
  </si>
  <si>
    <t>19-PCEF-INEQM-000257-L031-BS</t>
  </si>
  <si>
    <t>JOSE GREGORIO</t>
  </si>
  <si>
    <t>VILLARINO</t>
  </si>
  <si>
    <t>MAYA</t>
  </si>
  <si>
    <t>VIMG751030HBSLYR05</t>
  </si>
  <si>
    <t>VIMG751030821</t>
  </si>
  <si>
    <t>ESTRUCTURA TIPO CASASOMBRA DE 36X24 MTS</t>
  </si>
  <si>
    <t>19-PCEF-INEQM-000261-L031-BS</t>
  </si>
  <si>
    <t>JAIME</t>
  </si>
  <si>
    <t>GOAJ710303HBSNYM03</t>
  </si>
  <si>
    <t>GOAJ7103036T3</t>
  </si>
  <si>
    <t>ASPERSORA AGRICOLA DE 1100 LTS. CON TOMA DE FUERZA</t>
  </si>
  <si>
    <t>19-PCEF-INEQM-000264-L031-BS</t>
  </si>
  <si>
    <t>MARTINA</t>
  </si>
  <si>
    <t>LUAM450130MBSCLR08</t>
  </si>
  <si>
    <t>LUAM450130V41</t>
  </si>
  <si>
    <t>MOLINO TRITURADOR</t>
  </si>
  <si>
    <t>19-PCEF-INEQM-000267-L031-BS</t>
  </si>
  <si>
    <t>MISAEL</t>
  </si>
  <si>
    <t>COLLINS</t>
  </si>
  <si>
    <t>COCM731210HBSLTS07</t>
  </si>
  <si>
    <t>COCM731210R76</t>
  </si>
  <si>
    <t>19-PCEF-INEQM-000268-L031-BS</t>
  </si>
  <si>
    <t>CANO</t>
  </si>
  <si>
    <t>TAFOLLA</t>
  </si>
  <si>
    <t>CATJ410505HGTNFS00</t>
  </si>
  <si>
    <t>CATJ410505TY6</t>
  </si>
  <si>
    <t>BORDERO DE 6 DISCOS, 17 TUBOS HIDRA DE 8 PULGADAS Y 34 TUBOS PVC HIDR 8 PULGADAS DE 6 MTS</t>
  </si>
  <si>
    <t>19-PCEF-INEQM-000270-L031-BS</t>
  </si>
  <si>
    <t>NEMECIO SILVINO</t>
  </si>
  <si>
    <t>SANDEZ</t>
  </si>
  <si>
    <t>ROBINSON</t>
  </si>
  <si>
    <t>SARN491031HBSNBM09</t>
  </si>
  <si>
    <t>SARN491031JQ7</t>
  </si>
  <si>
    <t>19-PCEF-INEQM-000274-L031-BS</t>
  </si>
  <si>
    <t>AURELIO</t>
  </si>
  <si>
    <t>LOPEZ</t>
  </si>
  <si>
    <t>LOMA441128HJCPRR05</t>
  </si>
  <si>
    <t>LOMA441128JR4</t>
  </si>
  <si>
    <t>SISTEMA DE RIEGO POR ASPERSION</t>
  </si>
  <si>
    <t>19-PCEF-INEQM-000279-L031-BS</t>
  </si>
  <si>
    <t>MONREAL</t>
  </si>
  <si>
    <t>MOXL570305HSLNXS08</t>
  </si>
  <si>
    <t>MOLU570305LD9</t>
  </si>
  <si>
    <t>19-PCEF-INEQM-000280-L031-BS</t>
  </si>
  <si>
    <t>ORDAZ</t>
  </si>
  <si>
    <t>OAHR610511HJCRRM08</t>
  </si>
  <si>
    <t>OAHR610511GT1</t>
  </si>
  <si>
    <t>19-PCEF-INEQM-000281-L031-BS</t>
  </si>
  <si>
    <t>IRIS</t>
  </si>
  <si>
    <t>RODRIGUEZ</t>
  </si>
  <si>
    <t>VILLA</t>
  </si>
  <si>
    <t>ROVI721206MMSDLR00</t>
  </si>
  <si>
    <t>ROVI721206HY2</t>
  </si>
  <si>
    <t>EQUIPO VALOR AGRAGADO</t>
  </si>
  <si>
    <t>19-PCEF-INEQM-000284-L031-BS</t>
  </si>
  <si>
    <t>ROMERO</t>
  </si>
  <si>
    <t>ROCJ500323HBSMLS06</t>
  </si>
  <si>
    <t>ROCJ500323LJ5</t>
  </si>
  <si>
    <t>19-PCEF-INEQM-000285-L031-BS</t>
  </si>
  <si>
    <t>BERNARDINO</t>
  </si>
  <si>
    <t>ALMARAZ</t>
  </si>
  <si>
    <t>LAAB810520HBSRLR02</t>
  </si>
  <si>
    <t>LAAB810520KL1</t>
  </si>
  <si>
    <t>19-PCEF-INEQM-000286-L031-BS</t>
  </si>
  <si>
    <t>ANTONIO GUADALUPE</t>
  </si>
  <si>
    <t>LELA801122HBSNRN02</t>
  </si>
  <si>
    <t>LELA8011221Z7</t>
  </si>
  <si>
    <t>19-PCEF-INEQM-000287-L031-BS</t>
  </si>
  <si>
    <t>JOSE MAURICIO</t>
  </si>
  <si>
    <t>CALDERON</t>
  </si>
  <si>
    <t>CADM760425HBSLMR07</t>
  </si>
  <si>
    <t>19-PCEF-INEQM-000289-L031-BS</t>
  </si>
  <si>
    <t>VICTOR SAUL</t>
  </si>
  <si>
    <t>RODELO</t>
  </si>
  <si>
    <t>ROLV821108HBSDRC02</t>
  </si>
  <si>
    <t>ROLV821108FV6</t>
  </si>
  <si>
    <t>ARTES DE PESCA Y MATADERO</t>
  </si>
  <si>
    <t>19-PCEF-INEQM-000290-L031-BS</t>
  </si>
  <si>
    <t>SILVIA</t>
  </si>
  <si>
    <t>AEES550728MBSRSL03</t>
  </si>
  <si>
    <t>AEES550728JN9</t>
  </si>
  <si>
    <t>19-PCEF-INEQM-000291-L031-BS</t>
  </si>
  <si>
    <t>SERGIO</t>
  </si>
  <si>
    <t>LEGGS</t>
  </si>
  <si>
    <t>LEAS660829HBSGGR03</t>
  </si>
  <si>
    <t>LEAS660829</t>
  </si>
  <si>
    <t>CONSTRUCCION DE 230 ML DE CERCO</t>
  </si>
  <si>
    <t>19-PCEF-INEQM-000292-L031-BS</t>
  </si>
  <si>
    <t>PUERTO ASTORGA SC DE RL DE CV</t>
  </si>
  <si>
    <t>PAS110201PR4</t>
  </si>
  <si>
    <t>19-PCEF-INEQM-000293-L031-BS</t>
  </si>
  <si>
    <t>SOCIEDAD COOPERATIVA DE PRODUCCION PESQUERA AURORA DEL PUERTO S.C. DE R.L.</t>
  </si>
  <si>
    <t>PPA0307243G8</t>
  </si>
  <si>
    <t>19-PCEF-INEQM-000294-L031-BS</t>
  </si>
  <si>
    <t>SCPP LAS ARENITAS DE LOPEZ SC DE RL DE CV</t>
  </si>
  <si>
    <t>ALO1507203N5</t>
  </si>
  <si>
    <t>19-PCEF-INEQM-000295-L031-BS</t>
  </si>
  <si>
    <t>GILBERTO</t>
  </si>
  <si>
    <t>CAGG660921HBSSNL01</t>
  </si>
  <si>
    <t>CAGG660921MP2</t>
  </si>
  <si>
    <t>800 PLANTAS DE MANGO</t>
  </si>
  <si>
    <t>19-PCEF-INEQM-000296-L031-BS</t>
  </si>
  <si>
    <t>MARIA DEL CARMEN</t>
  </si>
  <si>
    <t>MEGC820608MBSDRR06</t>
  </si>
  <si>
    <t>MEGC820608UF5</t>
  </si>
  <si>
    <t>CASETA AVICOLA DE 10 X20X2.5 MTS, EQUIPO DE PRODUCCIÓN Y TANQUE INDUSTRIAL DE 5M3</t>
  </si>
  <si>
    <t>19-PCEF-INEQM-000297-L031-BS</t>
  </si>
  <si>
    <t>ACUICOLA L APALIZADA SC DE RL DE CV</t>
  </si>
  <si>
    <t>APA150905JJ5</t>
  </si>
  <si>
    <t>EQUIPO ACUACULTURA</t>
  </si>
  <si>
    <t>19-PCEF-INEQM-000302-L031-BS</t>
  </si>
  <si>
    <t>OABR480120HBSLRM03</t>
  </si>
  <si>
    <t>OABR480120DY7</t>
  </si>
  <si>
    <t>19-PCEF-INEQM-000304-L031-BS</t>
  </si>
  <si>
    <t>SOCIEDAD COOPERATIVA  ISLA MAGDALENA SC DE RL DE CV</t>
  </si>
  <si>
    <t>IMA101206SS7</t>
  </si>
  <si>
    <t>19-PCEF-INEQM-000305-L031-BS</t>
  </si>
  <si>
    <t>RIGOBERTO</t>
  </si>
  <si>
    <t>MEXR560423HGTDXG06</t>
  </si>
  <si>
    <t>MEXR560423BG8</t>
  </si>
  <si>
    <t>REMOLQUE CISTERNA HORIZONTAL DE 2500 LITROS CON SALIDA DE 2 PULGADAS</t>
  </si>
  <si>
    <t>19-PCEF-INEQM-000307-L031-BS</t>
  </si>
  <si>
    <t>ABEL</t>
  </si>
  <si>
    <t>GALVAN</t>
  </si>
  <si>
    <t>MAGA640730HJCGLB07</t>
  </si>
  <si>
    <t>MAGA640730GJ2</t>
  </si>
  <si>
    <t>19-PCEF-INEQM-000308-L031-BS</t>
  </si>
  <si>
    <t>MAURICIO</t>
  </si>
  <si>
    <t>ALBAÃ‘EZ</t>
  </si>
  <si>
    <t>AIAM521006HBSVLR15</t>
  </si>
  <si>
    <t>AIAM521006DI4</t>
  </si>
  <si>
    <t>EQUIPO SOLAR DE BOMBEO Y 300 MTS DE LINEA DE CONDUCCION DE 1.5 PULGS</t>
  </si>
  <si>
    <t>19-PCEF-INEQM-000309-L031-BS</t>
  </si>
  <si>
    <t>ANSELMO</t>
  </si>
  <si>
    <t>ARMENTA</t>
  </si>
  <si>
    <t>VALLE</t>
  </si>
  <si>
    <t>AEVA740309HSRRLN06</t>
  </si>
  <si>
    <t>AEVA740309R4A</t>
  </si>
  <si>
    <t>19-PCEF-INEQM-000310-L031-BS</t>
  </si>
  <si>
    <t>JOSE CARLOS</t>
  </si>
  <si>
    <t>CORIA</t>
  </si>
  <si>
    <t>SACC880403HBSNRR01</t>
  </si>
  <si>
    <t>SACC880403QR9</t>
  </si>
  <si>
    <t>19-PCEF-INEQM-000312-L031-BS</t>
  </si>
  <si>
    <t>MARIA ESTELA</t>
  </si>
  <si>
    <t>UNGSON</t>
  </si>
  <si>
    <t>CHEUNG</t>
  </si>
  <si>
    <t>UOCE610104MBCNHS06</t>
  </si>
  <si>
    <t>UOCE610104S76</t>
  </si>
  <si>
    <t>TANQUE ROTOPLAS DE 10000 LTS</t>
  </si>
  <si>
    <t>19-PCEF-INEQM-000313-L031-BS</t>
  </si>
  <si>
    <t>BUZOS Y PESCADPRES DE COMONDU SC DE RL</t>
  </si>
  <si>
    <t>BPC050803RR6</t>
  </si>
  <si>
    <t>19-PCEF-INEQM-000316-L031-BS</t>
  </si>
  <si>
    <t>SOC COOP MARES DEL SUR SC DE RL DE CV</t>
  </si>
  <si>
    <t>MSU1003253H0</t>
  </si>
  <si>
    <t>19-PCEF-INEQM-000317-L031-BS</t>
  </si>
  <si>
    <t>OROZCO</t>
  </si>
  <si>
    <t>LOOC710322HBSPRR02</t>
  </si>
  <si>
    <t>LOOC7103224U6</t>
  </si>
  <si>
    <t>19-PCEF-INEQM-000318-L031-BS</t>
  </si>
  <si>
    <t>SOC. COOPERATIVA CULTIVOS MARINOS DE MOLUSCOS BIVALVOS DEL PACIFICO. S.A. DE C.V</t>
  </si>
  <si>
    <t>CMM151215814</t>
  </si>
  <si>
    <t>19-PCEF-INEQM-000324-L031-BS</t>
  </si>
  <si>
    <t>ADRIAN</t>
  </si>
  <si>
    <t>TRASVIÃ‘A</t>
  </si>
  <si>
    <t>TACA641012HBSRTD06</t>
  </si>
  <si>
    <t>TACA641012ML1</t>
  </si>
  <si>
    <t>EXTRACTOR DE 32 BASTIDORES PARA MIEL</t>
  </si>
  <si>
    <t>19-PCEF-INEQM-000325-L031-BS</t>
  </si>
  <si>
    <t>RICARDO</t>
  </si>
  <si>
    <t>MALDONADO</t>
  </si>
  <si>
    <t>MARR370415HBSLSC00</t>
  </si>
  <si>
    <t>MARR370415HB0</t>
  </si>
  <si>
    <t>270 PLANTAS DE MANGO</t>
  </si>
  <si>
    <t>19-PCEF-INEQM-000327-L031-BS</t>
  </si>
  <si>
    <t>SOC COOP DE PROD PESQUERA Y ACUICOLA PESCADORE DEL COMPLEJO LAGUNAR BAHIA MAGDALENA SC DE RL</t>
  </si>
  <si>
    <t>PPA020912UI6</t>
  </si>
  <si>
    <t>19-PCEF-INEQM-000328-L031-BS</t>
  </si>
  <si>
    <t>SCPP CABO CORSO EDO DE B.C.S. DE R.L.</t>
  </si>
  <si>
    <t>PPC010821EH8</t>
  </si>
  <si>
    <t>19-PCEF-INEQM-000330-L031-BS</t>
  </si>
  <si>
    <t>ENSENADA BLANCA DE BALANDRA SC DE RL DE CV</t>
  </si>
  <si>
    <t>EBB090616HK3</t>
  </si>
  <si>
    <t>19-PCEF-INEQM-000333-L031-BS</t>
  </si>
  <si>
    <t>SOCIEDAD COOPERATIVA DE PRODUCCION PESQUERA ACUICOLA Y DE SERVICIOS TURISTICOS PLAYAS DEL JUNCALITO.</t>
  </si>
  <si>
    <t>PPA0006053Q0</t>
  </si>
  <si>
    <t>19-PCEF-INEQM-000334-L031-BS</t>
  </si>
  <si>
    <t>PERLAS DEL CORTEZ, S. DE R. L. MI</t>
  </si>
  <si>
    <t>PCO9910195T1</t>
  </si>
  <si>
    <t>19-PCEF-INEQM-000335-L031-BS</t>
  </si>
  <si>
    <t>SOCIEDAD COOPERATIVA ENSENADA DE ARIPEZ SC DE RL</t>
  </si>
  <si>
    <t>EAR000926SQ8</t>
  </si>
  <si>
    <t>19-PCEF-INEQM-000336-L031-BS</t>
  </si>
  <si>
    <t>ACUACULTORAS DE BAHIA S.C. DE R.L. DE C.V.</t>
  </si>
  <si>
    <t>ABA171006GQ3</t>
  </si>
  <si>
    <t>19-PCEF-INEQM-000337-L031-BS</t>
  </si>
  <si>
    <t>EL BATEQUI S.C. DE R.L. DE C.V.</t>
  </si>
  <si>
    <t>BAT111021EZ2</t>
  </si>
  <si>
    <t>19-PCEF-INEQM-000338-L031-BS</t>
  </si>
  <si>
    <t>ELIUD</t>
  </si>
  <si>
    <t>PINEDO</t>
  </si>
  <si>
    <t>MEPE711130HBSDNL09</t>
  </si>
  <si>
    <t>MEPE7111303J8</t>
  </si>
  <si>
    <t>SE PRETENDE ESTA ESTABLECER 3000 PLANTAS  DE VID DE VARIEDAD CABERNET EN 2.0 HAS</t>
  </si>
  <si>
    <t>19-PCEF-INEQM-000339-L031-BS</t>
  </si>
  <si>
    <t>TRÃTONES DEL GOLFO S.P.R. DE R.L. DE C.V.</t>
  </si>
  <si>
    <t>TGO1203098K9</t>
  </si>
  <si>
    <t>19-PCEF-INEQM-000342-L031-BS</t>
  </si>
  <si>
    <t>LUCIO</t>
  </si>
  <si>
    <t>LEEL641216HBSNNC01</t>
  </si>
  <si>
    <t>19-PCEF-INEQM-000344-L031-BS</t>
  </si>
  <si>
    <t>AAAG770121MBSMMD07</t>
  </si>
  <si>
    <t>AAAG7701215AA</t>
  </si>
  <si>
    <t>MOLINO FORRAJERO NUMERO 18</t>
  </si>
  <si>
    <t>19-PCEF-INEQM-000345-L031-BS</t>
  </si>
  <si>
    <t>PALOMARES</t>
  </si>
  <si>
    <t>FAUSTO</t>
  </si>
  <si>
    <t>PAFM620318MNTLSR13</t>
  </si>
  <si>
    <t>19-PCEF-INEQM-000349-L031-BS</t>
  </si>
  <si>
    <t>MARTHA</t>
  </si>
  <si>
    <t>CASTAÃ‘EDA</t>
  </si>
  <si>
    <t>PECM681111MNTRSR05</t>
  </si>
  <si>
    <t>PECM681111RD3</t>
  </si>
  <si>
    <t>19-PCEF-INEQM-000352-L031-BS</t>
  </si>
  <si>
    <t>SCPP SAN CARLITOS ESTADO DE BCS SC DE RL</t>
  </si>
  <si>
    <t>PPS030829EZ5</t>
  </si>
  <si>
    <t>19-PCEF-INEQM-000353-L031-BS</t>
  </si>
  <si>
    <t>SC PDICION PESQ GRAL M A SCL</t>
  </si>
  <si>
    <t>SCP5806048F5</t>
  </si>
  <si>
    <t>19-PCEF-INEQM-000355-L031-BS</t>
  </si>
  <si>
    <t>LUCINA</t>
  </si>
  <si>
    <t>TREJO</t>
  </si>
  <si>
    <t>AATL550630MPLMRC02</t>
  </si>
  <si>
    <t>AATL550630MT4</t>
  </si>
  <si>
    <t>19-PCEF-INEQM-000357-L031-BS</t>
  </si>
  <si>
    <t>ROLANDO</t>
  </si>
  <si>
    <t>SASR660526HSLNNL08</t>
  </si>
  <si>
    <t>SASR660526LS3</t>
  </si>
  <si>
    <t>19-PCEF-INEQM-000358-L031-BS</t>
  </si>
  <si>
    <t>CLOSMIRE</t>
  </si>
  <si>
    <t>PEXC460506MBSXXL01</t>
  </si>
  <si>
    <t>CAPC460506AC6</t>
  </si>
  <si>
    <t>EQUIPO APICOLA</t>
  </si>
  <si>
    <t>19-PCEF-INEQM-000359-L031-BS</t>
  </si>
  <si>
    <t>DAMIAN</t>
  </si>
  <si>
    <t>CEDILLO</t>
  </si>
  <si>
    <t>ROCD880221HGTDDM06</t>
  </si>
  <si>
    <t>ROCD8802219C5</t>
  </si>
  <si>
    <t>19-PCEF-INEQM-000362-L031-BS</t>
  </si>
  <si>
    <t>SOCIEDAD COOPERATIVA LORETANOS UNIDOS SC DE RL</t>
  </si>
  <si>
    <t>LUN080526A60</t>
  </si>
  <si>
    <t>19-PCEF-INEQM-000364-L031-BS</t>
  </si>
  <si>
    <t>SOCIEDAD COOPERATIVA FONDO DEL ZACATOSO SC DE RL</t>
  </si>
  <si>
    <t>FZA070126UM7</t>
  </si>
  <si>
    <t>19-PCEF-INEQM-000365-L031-BS</t>
  </si>
  <si>
    <t>MEAA720727HBSZRR09</t>
  </si>
  <si>
    <t>MEAA720727665</t>
  </si>
  <si>
    <t>19-PCEF-INEQM-000366-L031-BS</t>
  </si>
  <si>
    <t>ROMAN</t>
  </si>
  <si>
    <t>SOTO</t>
  </si>
  <si>
    <t>SASR651118HBSNTM02</t>
  </si>
  <si>
    <t>SASR651118TA3</t>
  </si>
  <si>
    <t>19-PCEF-INEQM-000367-L031-BS</t>
  </si>
  <si>
    <t>PACIFICLAMS S.A. DE S.V.</t>
  </si>
  <si>
    <t>PAC151021HL2</t>
  </si>
  <si>
    <t>19-PCEF-INEQM-000368-L031-BS</t>
  </si>
  <si>
    <t>SOCIEDAD COOPERATIVA DE PRODUCCION PESQUERA SANTA ROSA B. C. S. S. DE R. L.</t>
  </si>
  <si>
    <t>PPS990716RI3</t>
  </si>
  <si>
    <t>19-PCEF-INEQM-000370-L031-BS</t>
  </si>
  <si>
    <t>JORGE</t>
  </si>
  <si>
    <t>RAMJ581028HJCMRR04</t>
  </si>
  <si>
    <t>RAMJ581028MF7</t>
  </si>
  <si>
    <t>CARRO FORRAJERO, MOLINO DE 18 MARTILLO Y BORDERO</t>
  </si>
  <si>
    <t>19-PCEF-INEQM-000375-L031-BS</t>
  </si>
  <si>
    <t>ALOYS</t>
  </si>
  <si>
    <t>RAZO</t>
  </si>
  <si>
    <t>OCEGERA</t>
  </si>
  <si>
    <t>RAOA800810HBSZCL08</t>
  </si>
  <si>
    <t>RAOA800810C46</t>
  </si>
  <si>
    <t>ADQUISICION DE UNA PARIHUELA  ASPERSORA PARA FUMIGAR EL CULTIVO</t>
  </si>
  <si>
    <t>19-PCEF-INEQM-000377-L031-BS</t>
  </si>
  <si>
    <t>EDUARDO</t>
  </si>
  <si>
    <t>MECE700114HBSZSD15</t>
  </si>
  <si>
    <t>MECE7001142C1</t>
  </si>
  <si>
    <t>500 ML DE CERCO TRADICIONAL</t>
  </si>
  <si>
    <t>19-PCEF-INEQM-000380-L031-BS</t>
  </si>
  <si>
    <t>ANIBAL</t>
  </si>
  <si>
    <t>BUSTOS</t>
  </si>
  <si>
    <t>LOBA371030HGRPSN05</t>
  </si>
  <si>
    <t>LOBX371030TX1</t>
  </si>
  <si>
    <t>19-PCEF-INEQM-000384-L031-BS</t>
  </si>
  <si>
    <t>SOC COOP DE PROD PESQ ACUARIOS 2000 SC DE RL DE CV</t>
  </si>
  <si>
    <t>PPA990909AK4</t>
  </si>
  <si>
    <t>19-PCEF-INEQM-000389-L031-BS</t>
  </si>
  <si>
    <t>SOCIEDAD COOPERATIVA DE PRODUCCION PESQUERA MEDANO AMARILLO SCL</t>
  </si>
  <si>
    <t>PPM970223SQ6</t>
  </si>
  <si>
    <t>19-PCEF-INEQM-000393-L031-BS</t>
  </si>
  <si>
    <t>ISIS</t>
  </si>
  <si>
    <t>CALDERON DE LA BARCA</t>
  </si>
  <si>
    <t>VILLAGOMEZ</t>
  </si>
  <si>
    <t>CAVI920625MBCLLS08</t>
  </si>
  <si>
    <t>GEOMEMBRANA PARA RESERVORIO Y MATERIAL ELECTRICO PARA RESERVORIO</t>
  </si>
  <si>
    <t>19-PCEF-INEQM-000400-L031-BS</t>
  </si>
  <si>
    <t>SOCIEDAD COOPERATIVA DE PRODUCCION PESQUERA Y ACUICOLA PUNTA MALCOMB SC DE RL.</t>
  </si>
  <si>
    <t>PPA0203129T7</t>
  </si>
  <si>
    <t>19-PCEF-INEQM-000403-L031-BS</t>
  </si>
  <si>
    <t>RUBICELA ZULEMA</t>
  </si>
  <si>
    <t>QULR761220MNTNPB02</t>
  </si>
  <si>
    <t>QULR761220540</t>
  </si>
  <si>
    <t>19-PCEF-INEQM-000405-L031-BS</t>
  </si>
  <si>
    <t>AMBROCIO GERSAIN</t>
  </si>
  <si>
    <t>ESPINOSA</t>
  </si>
  <si>
    <t>EIHA621207HBSSGM19</t>
  </si>
  <si>
    <t>19-PCEF-INEQM-000413-L031-BS</t>
  </si>
  <si>
    <t>MATG620412MBSNRD09</t>
  </si>
  <si>
    <t>MATG6204129G5</t>
  </si>
  <si>
    <t>CUARTO PARA ELABORACION DE MACHACA DE 5.50 X 11 X 2.80 MTS</t>
  </si>
  <si>
    <t>19-PCEF-INEQM-000417-L031-BS</t>
  </si>
  <si>
    <t>CLAUDIA CALIFORNIA</t>
  </si>
  <si>
    <t>GEEC900203MBSRSL09</t>
  </si>
  <si>
    <t>GEEC900203PK7</t>
  </si>
  <si>
    <t>19-PCEF-INEQM-000424-L031-BS</t>
  </si>
  <si>
    <t>LACHOS Y ASOCIADOS S.C. DE R.L. DE C.V.</t>
  </si>
  <si>
    <t>LAS160518FV9</t>
  </si>
  <si>
    <t>19-PCEF-INEQM-000425-L031-BS</t>
  </si>
  <si>
    <t>SC. PATOS BUZOS, SC. DE RL</t>
  </si>
  <si>
    <t>PBU0609131E1</t>
  </si>
  <si>
    <t>19-PCEF-INEQM-000427-L031-BS</t>
  </si>
  <si>
    <t>PUNTA ALMUHADA SC DE RL DE CV</t>
  </si>
  <si>
    <t>PAL120516UX6</t>
  </si>
  <si>
    <t>19-PCEF-INEQM-000428-L031-BS</t>
  </si>
  <si>
    <t>SOCIEDAD COOPERATIVA DE PRODUCCION DE PARTICIPACION ESTATAL COSTA DE DOS MARES SOCIEDAD COOPERATIVA</t>
  </si>
  <si>
    <t>PPP801029H2A</t>
  </si>
  <si>
    <t>19-PCEF-INEQM-000429-L031-BS</t>
  </si>
  <si>
    <t>RAUL</t>
  </si>
  <si>
    <t>SUAREZ</t>
  </si>
  <si>
    <t>SUXR441209HBSRXL08</t>
  </si>
  <si>
    <t>19-PCEF-INEQM-000431-L031-BS</t>
  </si>
  <si>
    <t>SOCIEDAD COOPERATIVA DE PRODUCCION PESQUERA"ESTERO DE LOPEZ MATEOS", S.C. DE R.L. DE C.V.</t>
  </si>
  <si>
    <t>ELM090729JB3</t>
  </si>
  <si>
    <t>19-PCEF-INEQM-000432-L031-BS</t>
  </si>
  <si>
    <t>SOCIEDAD COOPERATIVA EMPRENDEDORAS DEL PACIFICO SC DE RL DE CV</t>
  </si>
  <si>
    <t>EPA080711DY6</t>
  </si>
  <si>
    <t>19-PCEF-INEQM-000433-L031-BS</t>
  </si>
  <si>
    <t>SOC COOP DE PROD PESQ ACUICOLA Y SERV TURISTICOS PESCADORES DE CHAMETLA SC DE RL</t>
  </si>
  <si>
    <t>PPA0908137K9</t>
  </si>
  <si>
    <t>19-PCEF-INEQM-000438-L031-BS</t>
  </si>
  <si>
    <t>PUNTA COLORADA SC DE RL</t>
  </si>
  <si>
    <t>PCO070427AW8</t>
  </si>
  <si>
    <t>19-PCEF-INEQM-000439-L031-BS</t>
  </si>
  <si>
    <t>SOCIEDAD DE PRODUCION RURAL DE I. R. LOS ISLOTES</t>
  </si>
  <si>
    <t>SPR820226AS0</t>
  </si>
  <si>
    <t>19-PCEF-INEQM-000441-L031-BS</t>
  </si>
  <si>
    <t>CRISTOBAL</t>
  </si>
  <si>
    <t>LEDESMA</t>
  </si>
  <si>
    <t>SALDAÃ‘A</t>
  </si>
  <si>
    <t>LESC681219HMNDLR06</t>
  </si>
  <si>
    <t>LESC681219MX7</t>
  </si>
  <si>
    <t>19-PCEF-INEQM-000442-L031-BS</t>
  </si>
  <si>
    <t>INZUNZA</t>
  </si>
  <si>
    <t>VALENZUELA</t>
  </si>
  <si>
    <t>IUVG561009MSLNLD11</t>
  </si>
  <si>
    <t>IUVG561009H71</t>
  </si>
  <si>
    <t>19-PCEF-INEQM-000443-L031-BS</t>
  </si>
  <si>
    <t>ROSARIO GUADALUPE</t>
  </si>
  <si>
    <t>BUELNA</t>
  </si>
  <si>
    <t>CABR820310MSLMLS19</t>
  </si>
  <si>
    <t>CABR820310MR3</t>
  </si>
  <si>
    <t>19-PCEF-INEQM-000447-L031-BS</t>
  </si>
  <si>
    <t>SOCIEDAD COOPERATIVA LA VOCA DE LA SOLEDAD S.C.DE R.L DEC.V.</t>
  </si>
  <si>
    <t>VSO100205P68</t>
  </si>
  <si>
    <t>19-PCEF-INEQM-000448-L031-BS</t>
  </si>
  <si>
    <t>SCPP ACUICOLA Y SERV TURISTICOS SQALOS</t>
  </si>
  <si>
    <t>PPA0409135H0</t>
  </si>
  <si>
    <t>19-PCEF-INEQM-000449-L031-BS</t>
  </si>
  <si>
    <t>ELIA</t>
  </si>
  <si>
    <t>IUCE450813MSLNML00</t>
  </si>
  <si>
    <t>IUCE450813I21</t>
  </si>
  <si>
    <t>CONSTRUCCION DE 350 MTS CERCO PERIMETRAL CON MALLA AVICOLA GRADUADA DE 1.50 MTS DE ALTURA CON TUBOS DE FIERRO GALVANIZADO</t>
  </si>
  <si>
    <t>19-PCEF-INEQM-000450-L031-BS</t>
  </si>
  <si>
    <t>SOC. COOPERATIVA EL CORAL DE TEMBABICHE, S.C.DE R.L DE C.V</t>
  </si>
  <si>
    <t>CTE080609EK7</t>
  </si>
  <si>
    <t>19-PCEF-INEQM-000453-L031-BS</t>
  </si>
  <si>
    <t>SAGJ601009HZSNRS04</t>
  </si>
  <si>
    <t>CONSTRUCCION DE 900 MTS DE CERCO PERIMETRAL CON MALLA AVICOLA GRADUADA DE 1.50 MTS DE ALTURA</t>
  </si>
  <si>
    <t>19-PCEF-INEQM-000455-L031-BS</t>
  </si>
  <si>
    <t>FAM MAR S. C. DE R. L. DE C.V.</t>
  </si>
  <si>
    <t>FMA111020MD4</t>
  </si>
  <si>
    <t>19-PCEF-INEQM-000457-L031-BS</t>
  </si>
  <si>
    <t>AMED</t>
  </si>
  <si>
    <t>RUBIO</t>
  </si>
  <si>
    <t>RUSA660213HBSBLM02</t>
  </si>
  <si>
    <t>RUSA660213JX8</t>
  </si>
  <si>
    <t>ADQUISICION DE UNA PARIHUELA O ASPERSORA MOTORIZADA Y DE UNA MOTOSIERRA DE DOS TIEMPOS CON 2.2 HP</t>
  </si>
  <si>
    <t>19-PCEF-INEQM-000463-L031-BS</t>
  </si>
  <si>
    <t>MANUELA</t>
  </si>
  <si>
    <t>TATM640920MBSLLN00</t>
  </si>
  <si>
    <t>TATM640920A89</t>
  </si>
  <si>
    <t>19-PCEF-INEQM-000464-L031-BS</t>
  </si>
  <si>
    <t>MARIA DEL SOCORRO</t>
  </si>
  <si>
    <t>COTS561120MBSTLC06</t>
  </si>
  <si>
    <t>19-PCEF-INEQM-000467-L031-BS</t>
  </si>
  <si>
    <t>ANGEL J.R.</t>
  </si>
  <si>
    <t>VALLECILLO</t>
  </si>
  <si>
    <t>GOVA540108HGTNLN04</t>
  </si>
  <si>
    <t>GOVA540108DJ3</t>
  </si>
  <si>
    <t>ADQUISICION DE UNA RASTRA LEVANTE DE 18 DISCOS</t>
  </si>
  <si>
    <t>19-PCEF-INEQM-000475-L031-BS</t>
  </si>
  <si>
    <t>NICOLAS</t>
  </si>
  <si>
    <t>MOCN540910HBSNSC07</t>
  </si>
  <si>
    <t>MOCN540910JG4</t>
  </si>
  <si>
    <t>RASTRA DE 18 DISCOS</t>
  </si>
  <si>
    <t>19-PCEF-INEQM-000476-L031-BS</t>
  </si>
  <si>
    <t>GUILLERMINA</t>
  </si>
  <si>
    <t>SAGG700814MBSNRL03</t>
  </si>
  <si>
    <t>19-PCEF-INEQM-000479-L031-BS</t>
  </si>
  <si>
    <t>ROSA ELENA</t>
  </si>
  <si>
    <t>CEGR770307MBSSNS04</t>
  </si>
  <si>
    <t>CEGR7703077G3</t>
  </si>
  <si>
    <t>REMOLQUE GANADERO DE 5X10 DE 3000 KGS</t>
  </si>
  <si>
    <t>19-PCEF-INEQM-000481-L031-BS</t>
  </si>
  <si>
    <t>CAAJ731116HBSSLM03</t>
  </si>
  <si>
    <t>CAAJ7311162C2</t>
  </si>
  <si>
    <t>CORRAL DE MANEJO 20X20</t>
  </si>
  <si>
    <t>19-PCEF-INEQM-000485-L031-BS</t>
  </si>
  <si>
    <t>IBARRA</t>
  </si>
  <si>
    <t>PEREZ</t>
  </si>
  <si>
    <t>IAPC771129MSLBRR01</t>
  </si>
  <si>
    <t>IAPC771129KQ4</t>
  </si>
  <si>
    <t>19-PCEF-INEQM-000486-L031-BS</t>
  </si>
  <si>
    <t>CIRILO</t>
  </si>
  <si>
    <t>POBLANO</t>
  </si>
  <si>
    <t>PAPC340709HBCSBR06</t>
  </si>
  <si>
    <t>PAPC340709CM8</t>
  </si>
  <si>
    <t>ADQUISICION DE UNA ASPERSORA DE MOTOR</t>
  </si>
  <si>
    <t>19-PCEF-INEQM-000489-L031-BS</t>
  </si>
  <si>
    <t>MACHADO</t>
  </si>
  <si>
    <t>BEML470811HSLLCS08</t>
  </si>
  <si>
    <t>BEML4708118P2</t>
  </si>
  <si>
    <t>ADQUISICION DE UNA MOTOSIERRA TRUPER Y ADQUISICION DE CINTA DE RIEGO TRAXX</t>
  </si>
  <si>
    <t>19-PCEF-INEQM-000490-L031-BS</t>
  </si>
  <si>
    <t>JUAN</t>
  </si>
  <si>
    <t>MARJ490201HASRZN04</t>
  </si>
  <si>
    <t>CONSTRUCCION DE OLLA DE ALMACENAMIENTO DE AGUA CON CAPACIDAD  900000 LTS</t>
  </si>
  <si>
    <t>19-PCEF-INEQM-000496-L031-BS</t>
  </si>
  <si>
    <t>MEPA690213HBSDNN07</t>
  </si>
  <si>
    <t>MEPA690213HV1</t>
  </si>
  <si>
    <t>SUMINISTRO E INSTALACION DE UN SISTEMA DE RIEGO PARA 1.5 HAS Y ADQUISICION DE UNA ASPERSORA DE MOTOR</t>
  </si>
  <si>
    <t>GASTOS DE PROGRAMA</t>
  </si>
  <si>
    <t>FOFAE</t>
  </si>
  <si>
    <t>1 PROGRAMA DE DESARROLLO RURAL PAGADOS AL 31 DE MARZO 2020</t>
  </si>
  <si>
    <t>19-PDR-DCEAR-000001-L000-BS</t>
  </si>
  <si>
    <t>GRUPO INFORMAL SAN JUAN DE LAS PILAS</t>
  </si>
  <si>
    <t>GRUPO INFORMAL</t>
  </si>
  <si>
    <t>DESARROLLO DE CAPACIDADES, EXTENSIÓN Y ASESORÍA RURAL</t>
  </si>
  <si>
    <t>SERVICIOS DE EXTENSIONISMO PARA EL ESTABLECIMIENTO Y OPERACIÓN DE LOS PROYECTOS DE INVERSIÓN</t>
  </si>
  <si>
    <t>SIN GRADO</t>
  </si>
  <si>
    <t>SE DA ATENCION A LO PRODUCTORES DE FORTALECIMIENTO DE LAS UNIDADES DE PRODUCCIÓN FAMILIAR PECUARIO (CAPRINOS)</t>
  </si>
  <si>
    <t>19-PDR-DCEAR-000001-L031-BS</t>
  </si>
  <si>
    <t>GRUPO INFORMAL DE TRABAJO EL PATROCINIO</t>
  </si>
  <si>
    <t>AUVJ741205HBSGLN07</t>
  </si>
  <si>
    <t>19-PDR-DCEAR-000002-L031-BS</t>
  </si>
  <si>
    <t>GRUPO INFORMAL DE TRABAJO SAN FRANCISCO 1</t>
  </si>
  <si>
    <t>OELR880229HBSJRC07</t>
  </si>
  <si>
    <t>OELR8802295F0</t>
  </si>
  <si>
    <t>19-PDR-DCEAR-000003-L031-BS</t>
  </si>
  <si>
    <t>GRUPO INFORMAL SANTA MARTHA</t>
  </si>
  <si>
    <t>OEAM690716MBSJRR02</t>
  </si>
  <si>
    <t>19-PDR-DCEAR-000002-L000-BS</t>
  </si>
  <si>
    <t>GRUPO INFORMAL DE TRABAJO SAN FRANCISCO DE LA SIERRA 2</t>
  </si>
  <si>
    <t>AEZD811229HBSRXV02</t>
  </si>
  <si>
    <t>AEZD81122928A</t>
  </si>
  <si>
    <t>19-PDR-FUPF-000004-L000-BS</t>
  </si>
  <si>
    <t>GRUPO SAN FRANCISCO DE LA SIERRA CENTRO 1</t>
  </si>
  <si>
    <t>FORTALECIMIENTO DE LAS UNIDADES DE PRODUCCIÓN FAMILIAR</t>
  </si>
  <si>
    <r>
      <rPr>
        <b/>
        <sz val="8"/>
        <rFont val="Arial"/>
        <family val="2"/>
      </rPr>
      <t>II.</t>
    </r>
    <r>
      <rPr>
        <sz val="8"/>
        <rFont val="Arial"/>
        <family val="2"/>
      </rPr>
      <t xml:space="preserve"> OBRAS DE CONSERVACIÓN DE SUELO Y VEGETACIÓN Y</t>
    </r>
    <r>
      <rPr>
        <b/>
        <sz val="8"/>
        <rFont val="Arial"/>
        <family val="2"/>
      </rPr>
      <t xml:space="preserve"> I.</t>
    </r>
    <r>
      <rPr>
        <sz val="8"/>
        <rFont val="Arial"/>
        <family val="2"/>
      </rPr>
      <t xml:space="preserve"> ACTIVOS FIJOS PARA MEJORAR LA CAPACIDAD PRODUCTIVA DE LAS UNIDADES DE PRODUCCIÓN FAMILIAR </t>
    </r>
  </si>
  <si>
    <t>19-PDR-FUPF-000005-L000-BS</t>
  </si>
  <si>
    <t>GRUPO SAN FRANCISCO DE LA SIERRA CENTRO 2</t>
  </si>
  <si>
    <t>AEOR550905HBSRJF05</t>
  </si>
  <si>
    <t>AEOR550905698</t>
  </si>
  <si>
    <r>
      <rPr>
        <b/>
        <sz val="8"/>
        <rFont val="Arial"/>
        <family val="2"/>
      </rPr>
      <t>I.</t>
    </r>
    <r>
      <rPr>
        <sz val="8"/>
        <rFont val="Arial"/>
        <family val="2"/>
      </rPr>
      <t xml:space="preserve"> ACTIVOS FIJOS PARA MEJORAR LA CAPACIDAD PRODUCTIVA DE LAS UNIDADES DE PRODUCCIÓN FAMILIAR</t>
    </r>
  </si>
  <si>
    <t>19-PDR-FUPF-000006-L000-BS</t>
  </si>
  <si>
    <t>GRUPO SAN FRANCISCO DE LA SIERRA SUR</t>
  </si>
  <si>
    <r>
      <rPr>
        <b/>
        <sz val="8"/>
        <rFont val="Arial"/>
        <family val="2"/>
      </rPr>
      <t xml:space="preserve">I. </t>
    </r>
    <r>
      <rPr>
        <sz val="8"/>
        <rFont val="Arial"/>
        <family val="2"/>
      </rPr>
      <t>ACTIVOS FIJOS PARA MEJORAR LA CAPACIDAD PRODUCTIVA DE LAS UNIDADES DE PRODUCCIÓN FAMILIAR Y</t>
    </r>
    <r>
      <rPr>
        <b/>
        <sz val="8"/>
        <rFont val="Arial"/>
        <family val="2"/>
      </rPr>
      <t xml:space="preserve"> III. </t>
    </r>
    <r>
      <rPr>
        <sz val="8"/>
        <rFont val="Arial"/>
        <family val="2"/>
      </rPr>
      <t>INFRAESTRUCTURA DE USO COLECTIVO DE CAPTACIÓN, MANEJO Y ALMACENAMIENTO DE AGUA</t>
    </r>
  </si>
  <si>
    <t>19-PDR-FUPF-000007-L000-BS</t>
  </si>
  <si>
    <t>GRUPO SAN FRANCISCO DE LA SIERRA NORTE</t>
  </si>
  <si>
    <t>MOPD860308MDFRRN05</t>
  </si>
  <si>
    <r>
      <rPr>
        <b/>
        <sz val="8"/>
        <rFont val="Arial"/>
        <family val="2"/>
      </rPr>
      <t>III.</t>
    </r>
    <r>
      <rPr>
        <sz val="8"/>
        <rFont val="Arial"/>
        <family val="2"/>
      </rPr>
      <t xml:space="preserve"> INFRAESTRUCTURA DE USO COLECTIVO DE CAPTACIÓN, MANEJO Y ALMACENAMIENTO DE AGUA Y</t>
    </r>
    <r>
      <rPr>
        <b/>
        <sz val="8"/>
        <rFont val="Arial"/>
        <family val="2"/>
      </rPr>
      <t xml:space="preserve"> II. </t>
    </r>
    <r>
      <rPr>
        <sz val="8"/>
        <rFont val="Arial"/>
        <family val="2"/>
      </rPr>
      <t>OBRAS DE CONSERVACIÓN DE SUELO Y VEGETACIÓN</t>
    </r>
  </si>
  <si>
    <t>19-PDR-FUPF-000001-L031-BS</t>
  </si>
  <si>
    <t>GRUPO SANTA MARTHA</t>
  </si>
  <si>
    <r>
      <rPr>
        <b/>
        <sz val="8"/>
        <rFont val="Arial"/>
        <family val="2"/>
      </rPr>
      <t>I.</t>
    </r>
    <r>
      <rPr>
        <sz val="8"/>
        <rFont val="Arial"/>
        <family val="2"/>
      </rPr>
      <t xml:space="preserve"> ACTIVOS FIJOS PARA MEJORAR LA CAPACIDAD PRODUCTIVA DE LAS UNIDADES DE PRODUCCIÓN FAMILIAR Y</t>
    </r>
    <r>
      <rPr>
        <b/>
        <sz val="8"/>
        <rFont val="Arial"/>
        <family val="2"/>
      </rPr>
      <t xml:space="preserve"> II.</t>
    </r>
    <r>
      <rPr>
        <sz val="8"/>
        <rFont val="Arial"/>
        <family val="2"/>
      </rPr>
      <t xml:space="preserve"> OBRAS DE CONSERVACIÓN DE SUELO Y VEGETACIÓN</t>
    </r>
  </si>
  <si>
    <t>19-PDR-FUPF-000002-L031-BS</t>
  </si>
  <si>
    <t>GRUPO EL PATROCINIO</t>
  </si>
  <si>
    <r>
      <rPr>
        <b/>
        <sz val="8"/>
        <rFont val="Arial"/>
        <family val="2"/>
      </rPr>
      <t xml:space="preserve">I. </t>
    </r>
    <r>
      <rPr>
        <sz val="8"/>
        <rFont val="Arial"/>
        <family val="2"/>
      </rPr>
      <t>ACTIVOS FIJOS PARA MEJORAR LA CAPACIDAD PRODUCTIVA DE LAS UNIDADES DE PRODUCCIÓN FAMILIAR,</t>
    </r>
    <r>
      <rPr>
        <b/>
        <sz val="8"/>
        <rFont val="Arial"/>
        <family val="2"/>
      </rPr>
      <t xml:space="preserve"> II.</t>
    </r>
    <r>
      <rPr>
        <sz val="8"/>
        <rFont val="Arial"/>
        <family val="2"/>
      </rPr>
      <t xml:space="preserve"> OBRAS DE CONSERVACIÓN DE SUELO Y VEGETACIÓN Y</t>
    </r>
    <r>
      <rPr>
        <b/>
        <sz val="8"/>
        <rFont val="Arial"/>
        <family val="2"/>
      </rPr>
      <t xml:space="preserve"> III. </t>
    </r>
    <r>
      <rPr>
        <sz val="8"/>
        <rFont val="Arial"/>
        <family val="2"/>
      </rPr>
      <t>INFRAESTRUCTURA DE USO COLECTIVO DE CAPTACIÓN</t>
    </r>
  </si>
  <si>
    <t>19-PDR-FUPF-000003-L031-BS</t>
  </si>
  <si>
    <t>GRUPO SAN JUAN DE LA PILA</t>
  </si>
  <si>
    <r>
      <rPr>
        <b/>
        <sz val="8"/>
        <rFont val="Arial"/>
        <family val="2"/>
      </rPr>
      <t xml:space="preserve">I. </t>
    </r>
    <r>
      <rPr>
        <sz val="8"/>
        <rFont val="Arial"/>
        <family val="2"/>
      </rPr>
      <t xml:space="preserve">ACTIVOS FIJOS PARA MEJORAR LA CAPACIDAD PRODUCTIVA DE LAS UNIDADES DE PRODUCCIÓN FAMILIAR, </t>
    </r>
    <r>
      <rPr>
        <b/>
        <sz val="8"/>
        <rFont val="Arial"/>
        <family val="2"/>
      </rPr>
      <t xml:space="preserve">II. </t>
    </r>
    <r>
      <rPr>
        <sz val="8"/>
        <rFont val="Arial"/>
        <family val="2"/>
      </rPr>
      <t>OBRAS DE CONSERVACIÓN DE SUELO Y VEGETACIÓN Y</t>
    </r>
    <r>
      <rPr>
        <b/>
        <sz val="8"/>
        <rFont val="Arial"/>
        <family val="2"/>
      </rPr>
      <t xml:space="preserve"> III. </t>
    </r>
    <r>
      <rPr>
        <sz val="8"/>
        <rFont val="Arial"/>
        <family val="2"/>
      </rPr>
      <t>INFRAESTRUCTURA DE USO COLECTIVO DE CAPTACIÓN</t>
    </r>
  </si>
  <si>
    <t>19-PDR-INTT-000001-L031-BS</t>
  </si>
  <si>
    <t>INST NAL DE INVESTIGACIONES FORESTALES AGRICOLAS Y PECU</t>
  </si>
  <si>
    <t>INVESTIGACION Y TRANSFERENCIA DE TECNOLOGIA</t>
  </si>
  <si>
    <t>PROYECTOS DE DIAGNÓSTICO, TRANSFERENCIA DE TECNOLOGÍA Y SOPORTE TÉCNICO PARA ATENDER NECESIDADES DE LOS PRODETER</t>
  </si>
  <si>
    <t>19-PDR-DCEAR-000004-L031-BS</t>
  </si>
  <si>
    <t>LUIS ECHEVERRIA ALVAREZ</t>
  </si>
  <si>
    <t>RAGV670107HSRMLC04</t>
  </si>
  <si>
    <t>PESCA Y ACUACULTURA</t>
  </si>
  <si>
    <t>SE DA ATENCION A LO PRODUCTORES DE FORTALECIMIENTO DE LAS UNIDADES DE PRODUCCIÓN FAMILIAR PESCA Y ACUACULTURA (ESCAMA MARINA)</t>
  </si>
  <si>
    <t>19-PDR-DCEAR-000005-L031-BS</t>
  </si>
  <si>
    <t>GRUPO INFORMAL DE PRODUCTORES DE ESCAMA MARINA DE EL CAMPO PESQUERO LA BASE, MULEGE C.S.</t>
  </si>
  <si>
    <t>FILR620207HBSCRM08</t>
  </si>
  <si>
    <t>19-PDR-DCEAR-000006-L031-BS</t>
  </si>
  <si>
    <t>GRUPO INFORMAL DE PRODUCTORES DE ESCAMA MARINA DE EL CAMPO PESQUERO EL CARDON, MULEGE B.C.S.</t>
  </si>
  <si>
    <t>MADN590303HBCCMX09</t>
  </si>
  <si>
    <t>MADN590303EG1</t>
  </si>
  <si>
    <t>19-PDR-DCEAR-000007-L031-BS</t>
  </si>
  <si>
    <t>GRUPO INFORMAL PRODUCTORES DE ESCAMA MARINA EL DÁTIL, MULEGE B.C.S.</t>
  </si>
  <si>
    <t>VECI710318HJCLRV04</t>
  </si>
  <si>
    <t>VECI710318LA6</t>
  </si>
  <si>
    <t>19-PDR-DCEAR-000008-L031-BS</t>
  </si>
  <si>
    <t>GRUPO INFORMAL DE PRODUCTORES DE ESCAMA MARINA DE EL CAMPO PESQUERO EL DELGADITO, MULEGE B.C.S.</t>
  </si>
  <si>
    <t>AULR690117HBSGRF08</t>
  </si>
  <si>
    <t>19-PDR-FUPF-000008-L000-BS</t>
  </si>
  <si>
    <t>GRUPO DE PRODUCTORES ESCAMA "EL DATIL"</t>
  </si>
  <si>
    <t>I. ACTIVOS FIJOS PARA MEJORAR LA CAPACIDAD PRODUCTIVA DE LAS UNIDADES DE PRODUCCIÓN FAMILIAR</t>
  </si>
  <si>
    <t>19-PDR-FUPF-000009-L000-BS</t>
  </si>
  <si>
    <t>GRUPO DE TRABAJO LUIS ECHEVERRIA</t>
  </si>
  <si>
    <t>19-PDR-FUPF-000004-L031-BS</t>
  </si>
  <si>
    <t>GRUPO DE TRABAJO EL DELGADITO</t>
  </si>
  <si>
    <t>19-PDR-INTT-000002-L031-BS</t>
  </si>
  <si>
    <t>INSTITUTO NACIONAL DE PESCA Y ACUACULTURA</t>
  </si>
  <si>
    <t>SE DA ATENCION A LO PRODUCTORES DE FORTALECIMIENTO DE LAS UNIDADES DE PRODUCCIÓN FAMILIAR ESCAMA MARINA</t>
  </si>
  <si>
    <t>Sistema Nacional de Informacion para el Desarrollo Rural Sustentable</t>
  </si>
  <si>
    <t>1 SISTEMA NACIONAL DE INFORMACION PARA EL DESARROLLO RURAL SUSTENTABLE ( RECURSOS PAGADOS AL 31 DE MARZO DE 2020)</t>
  </si>
  <si>
    <t>SNIDRUS/2019</t>
  </si>
  <si>
    <t xml:space="preserve"> INFORMACION ESTADISTICA Y ESTUDIOS (SNIDRUS)</t>
  </si>
  <si>
    <t>SISTEMA NACIONAL DE INFORMACION PARA EL DESARROLLO RURAL SUSTENTABLE</t>
  </si>
  <si>
    <t>MONITOREO DE INFORMACION</t>
  </si>
  <si>
    <t>Programa de Sanidad e Inocuidad Agrolimentaria</t>
  </si>
  <si>
    <t>1 PROGRAMA DE SANIDAD E INOCUIDAD AGROLIMENTARIA ( RECURSOS PAGADOS AL 31 DE MARZO DE 2020)</t>
  </si>
  <si>
    <t>SVEGETAL/2019</t>
  </si>
  <si>
    <t>COMITE ESTATAL DE SANIDAD VEGETAL DE BCS</t>
  </si>
  <si>
    <t>CES920124A8A</t>
  </si>
  <si>
    <t>PROG DE SANIDAD E INOCUIDAD AGROLIMENTARIA</t>
  </si>
  <si>
    <t>SANIDAD VEGETAL DE BCS</t>
  </si>
  <si>
    <t>SANIMAL/2019</t>
  </si>
  <si>
    <t>COMITE ESTATAL DE FOMENTO Y PROTECCION PECUARIA DE BC</t>
  </si>
  <si>
    <t>CSA0408231V8</t>
  </si>
  <si>
    <t>SANIDAD ACUICOLA DE BCS</t>
  </si>
  <si>
    <t>SACUICOLA/2019</t>
  </si>
  <si>
    <t>COMITE DE SANIDAD ACUICOLA DE BAJA CALIFORNIA SUR</t>
  </si>
  <si>
    <t>CEF031104BH7</t>
  </si>
  <si>
    <t>FOMENTO Y PROTECCION PECUARIA DE BCS AC</t>
  </si>
  <si>
    <t>SIMOSICA/2019</t>
  </si>
  <si>
    <t>FOLIO</t>
  </si>
  <si>
    <t>NOMBRE</t>
  </si>
  <si>
    <t>APOYO</t>
  </si>
  <si>
    <t>CANTIDAD</t>
  </si>
  <si>
    <t>SubPrograma</t>
  </si>
  <si>
    <t>LOCALIDAD</t>
  </si>
  <si>
    <t>Distrito</t>
  </si>
  <si>
    <t>PROYECTO</t>
  </si>
  <si>
    <t>EstatalAut</t>
  </si>
  <si>
    <t>ProductorAut</t>
  </si>
  <si>
    <t>LOS PLANES</t>
  </si>
  <si>
    <t>POZO</t>
  </si>
  <si>
    <t>LA MATANZA</t>
  </si>
  <si>
    <t>EL CARRIZAL</t>
  </si>
  <si>
    <t>SUPERVISION</t>
  </si>
  <si>
    <t>SAN JOSE DEL CABO</t>
  </si>
  <si>
    <t>GASTOS DE OPERACIÓN UNIDADES</t>
  </si>
  <si>
    <t>GASTOS</t>
  </si>
  <si>
    <t>ALVARO BORBON SANCHEZ</t>
  </si>
  <si>
    <t>FERNANDO DE LA TOBA</t>
  </si>
  <si>
    <t>BUENOS AIRES</t>
  </si>
  <si>
    <t>PADRON DE BENEFICIARIOS DE LOS PROGRAMAS DE ENTREGA DE APOYOS EJERCICIO 2019</t>
  </si>
  <si>
    <t>Programas Convenidos CONAGUA - Estado</t>
  </si>
  <si>
    <t>Folio Productor</t>
  </si>
  <si>
    <t>Programa</t>
  </si>
  <si>
    <t>Federal Pagado</t>
  </si>
  <si>
    <t>Estatal Pagado</t>
  </si>
  <si>
    <t>Gubernamental Pagado</t>
  </si>
  <si>
    <t>Productor Pagado</t>
  </si>
  <si>
    <t>Inversion Total Pagado</t>
  </si>
  <si>
    <t>DDR01/2019</t>
  </si>
  <si>
    <t>RM-O-BCS-066-(UNO)-I4-439-19</t>
  </si>
  <si>
    <t>ASOCIACION  DE USUARIOS DE AGUA PARA FINES AGROPECUARIOS DEL DISTRITO DE RIEGO NO 066 A C</t>
  </si>
  <si>
    <t>REHABILITACIÓN DEL POZO AGRÍCOLA NO. 35</t>
  </si>
  <si>
    <t>PROGRAMA DE REHABILITACION, MODERN, TECNIFIC Y EQUIP DE DISTRITOS DE RIEGO</t>
  </si>
  <si>
    <t>DDR02/2019</t>
  </si>
  <si>
    <t>RM-O-BCS-066-(UNO)-I4-440-19</t>
  </si>
  <si>
    <t>REHABILITACIÓN DEL POZO AGRÍCOLA NO. 7 D</t>
  </si>
  <si>
    <t>GUADALAJARA</t>
  </si>
  <si>
    <t>DDR03/2019</t>
  </si>
  <si>
    <t>RM-O-BCS-066-(UNO)-I4-441-19</t>
  </si>
  <si>
    <t>REHABILITACIÓN DEL POZO AGRÍCOLA NO. 21</t>
  </si>
  <si>
    <t>N.C.P.E.LEY FEDERAL DE AGUAS NO 4</t>
  </si>
  <si>
    <t>DDR04/2019</t>
  </si>
  <si>
    <t>RM-O-BCS-066-(UNO)-I4-442-19</t>
  </si>
  <si>
    <t>REHABILITACIÓN DEL POZO AGRÍCOLA NO. 19</t>
  </si>
  <si>
    <t>EJIDO SANTO DOMINGO</t>
  </si>
  <si>
    <t>DDR05/2019</t>
  </si>
  <si>
    <t>RM-O-BCS-066-(UNO)-I4-443-19</t>
  </si>
  <si>
    <t>RELOCALIZACIÓN DEL POZO AGRÍCOLA NO. 56  DE 91.44 METROS DE PROFUNDIDAD, DIÁMETRO DE PERFORACIÓN DE 45.72 CM Y DIÁMETRO ADEME DE 35.56 CM</t>
  </si>
  <si>
    <t>DELICIAS</t>
  </si>
  <si>
    <t>DDR06/2019</t>
  </si>
  <si>
    <t>RM-O-BCS-066-(UNO)-I4-444-19</t>
  </si>
  <si>
    <t>REHABILITACIÓN DEL POZO AGRÍCOLA NO. 28</t>
  </si>
  <si>
    <t>NUEVO JIMENEZ</t>
  </si>
  <si>
    <t>DDR07/2019</t>
  </si>
  <si>
    <t>RM-O-BCS-066-(UNO)-I4-445-19</t>
  </si>
  <si>
    <t>RELOCALIZACIÓN DEL POZO AGRÍCOLA NO. 21  DE 91.44 METROS DE PROFUNDIDAD, DIÁMETRO DE PERFORACIÓN DE 45.72 CM Y DIÁMETRO ADEME DE 35.56 CM</t>
  </si>
  <si>
    <t>ARMANDO FIERRO ENCINAS</t>
  </si>
  <si>
    <t>DDR08/2019</t>
  </si>
  <si>
    <t>RM-O-BCS-066-(UNO)-I4-446-19</t>
  </si>
  <si>
    <t>RELOCALIZACIÓN DEL POZO AGRÍCOLA NO. 38  DE 100.00 METROS DE PROFUNDIDAD, DIÁMETRO DE PERFORACIÓN DE 45.72 CM Y DIÁMETRO ADEME DE 35.56 CM</t>
  </si>
  <si>
    <t>N.C.P.E  LEY FEDERAL DE AGUAS NO 2</t>
  </si>
  <si>
    <t>DDR09/2019</t>
  </si>
  <si>
    <t>RM-O-BCS-066-(UNO)-I4-447-19</t>
  </si>
  <si>
    <t>ESTUDIO DE FREATRIMETRIA Y SU INCORPORACIÓN EN EL MODELO DE SISTEMA DE INFORMACIÓN GEORGRÁFICA DEL DISTRITO.</t>
  </si>
  <si>
    <t>SANTO DOMINGO</t>
  </si>
  <si>
    <t>FREATRIMETRIA</t>
  </si>
  <si>
    <t>DDR10/2019</t>
  </si>
  <si>
    <t>RM-O-BCS-066-(UNO)-I4-448-19</t>
  </si>
  <si>
    <t>RELOCALIZACIÓN DEL POZO NO. 4 DE 110.00 METROS DE PROFUNDIDAD Y REPOSICION DEL POZO AGRICOLA NO. 23 DE 100.00 METROS DE PROFUNDIDAD, AMBOS CON  DIÁMETRO DE PERFORACIÓN DE 45.72 CM. Y DIÁMETRO ADEME DE 35.56 CM.</t>
  </si>
  <si>
    <t>YAQUIS</t>
  </si>
  <si>
    <t>YAQUIS Y CUITLAHUAC</t>
  </si>
  <si>
    <t>DDR11/2019</t>
  </si>
  <si>
    <t>RM-O-BCS-066-(UNO)-I4-449-19</t>
  </si>
  <si>
    <t>REPOSICION DE DOS POZOS AGRÍCOLAS EN LOS LOTES NO. 3  Y NO. 2, AMBOS  DE 110.00 METROS DE PROFUNDIDAD, CON  DIÁMETRO DE PERFORACIÓN DE 45.72 CM. Y DIÁMETRO ADEME DE 35.56 CM.</t>
  </si>
  <si>
    <t>PALOS ALTO</t>
  </si>
  <si>
    <t>ARMANDO FIERRO</t>
  </si>
  <si>
    <t>DDR12/2019</t>
  </si>
  <si>
    <t>RM-O-BCS-066-(UNO)-I4-450-19</t>
  </si>
  <si>
    <t>MODERNIZACION ELECTROMECANICA DE LOS POZOS AGRICOLAS NO. 46 Y 40</t>
  </si>
  <si>
    <t>REVOLUCION MEXICANA</t>
  </si>
  <si>
    <t>DDR13/2019</t>
  </si>
  <si>
    <t>RM-O-BCS-066-(UNO)-I4-451-19</t>
  </si>
  <si>
    <t>MODERNIZACION ELECTROMECANICA DEL POZO AGRICOLA NO. 36</t>
  </si>
  <si>
    <t>DDR14/2019</t>
  </si>
  <si>
    <t>RM-O-BCS-066-(UNO)-I4-452-19</t>
  </si>
  <si>
    <t>MODERNIZACION ELECTROMECANICA DE LOS POZOS AGRICOLAS NO. 32 Y 38</t>
  </si>
  <si>
    <t>DDR15/2019</t>
  </si>
  <si>
    <t>RM-O-BCS-066-(UNO)-I4-453-19</t>
  </si>
  <si>
    <t>REPOSICION DEL POZO AGRÍCOLA NO.  22, DE 110.00 METROS DE PROFUNDIDAD, CON  DIÁMETRO DE PERFORACIÓN DE 45.72 CM. Y DIÁMETRO ADEME DE 35.56 CM.</t>
  </si>
  <si>
    <t>DDR16/2019</t>
  </si>
  <si>
    <t>RM-O-BCS-066-(UNO)-I4-454-19</t>
  </si>
  <si>
    <t>REPOSICION DEL POZO AGRÍCOLA NO.  3 , DE 110.00 METROS DE PROFUNDIDAD, CON  DIÁMETRO DE PERFORACIÓN DE 45.72 CM. Y DIÁMETRO ADEME DE 35.56 CM.</t>
  </si>
  <si>
    <t>NAVOJOA</t>
  </si>
  <si>
    <t>DDR17/2019</t>
  </si>
  <si>
    <t>RM-O-BCS-066-(UNO)-I4-455-19</t>
  </si>
  <si>
    <t>RELOCALIZACION DEL POZO AGRÍCOLA NO. 3  DE 110.00 METROS DE PROFUNDIDAD, CON  DIÁMETRO DE PERFORACIÓN DE 45.72 CM. Y DIÁMETRO ADEME DE 35.56 CM.</t>
  </si>
  <si>
    <t>CUITLAHUAC</t>
  </si>
  <si>
    <t>DDR18/2019</t>
  </si>
  <si>
    <t>RM-O-BCS-066-(UNO)-I4-456-19</t>
  </si>
  <si>
    <t>MODERNIZACION ELECTROMECANICA DEL POZO AGRICOLA NO. 4-5</t>
  </si>
  <si>
    <t>MEXICO</t>
  </si>
  <si>
    <t>DDR20/2019</t>
  </si>
  <si>
    <t>CTO-RM-S-BCS-066-(UNO)-I4-045-19</t>
  </si>
  <si>
    <t>SUPERVICION</t>
  </si>
  <si>
    <t>SUPERVISIÓN DE 2 MODERNIZACIONES ELECTROMECÁNICAS, 3 REPOSICIONES Y 1 RELOCALIZACIÓN DE POZO EN LOS LOTES AGRÍCOLAS NO. 46, 40, 3, 18, 4 Y 23</t>
  </si>
  <si>
    <t>DDR21/2019</t>
  </si>
  <si>
    <t>CTO-RM-S-BCS-066-(UNO)-I4-044-19</t>
  </si>
  <si>
    <t>SUPERVISIÓN DE 3 MODERNIZACIONES ELECTROMECÁNICAS Y 1 REPOSICIÓN DE POZO EN LOS LOTES AGRÍCOLAS NO. 36, 32, 38 Y 22</t>
  </si>
  <si>
    <t>DDR22/2019</t>
  </si>
  <si>
    <t>CTO-RM-S-BCS-066-(UNO)-I4-046-19</t>
  </si>
  <si>
    <t>SUPERVISIÓN DE 1 MODERNIZACIÓN ELECTROMECÁNICA, 2 REPOSICIONES Y 1 RELOCALIZACIÓN DE POZO EN LOS LOTES AGRÍCOLAS NO. 4-5, 3, 15 Y 3</t>
  </si>
  <si>
    <t>DDR23/2019</t>
  </si>
  <si>
    <t>CTO-RM-S-BCS-066-(UNO)-I4-043-19</t>
  </si>
  <si>
    <t>SUPERVISIÓN DE 5 REHABILITACIONES EN LOS POZOS AGRICOLA N° 35, 7, 21, 19 Y 28, 3 RELOCALIZACIONES DE LOS POZOS AGRICOLA N° 56, 21 Y 38</t>
  </si>
  <si>
    <t>GO/DISTRITO 2019</t>
  </si>
  <si>
    <t>GASTOS DE OPERACIÓN DISTRITOS DE RIEGO</t>
  </si>
  <si>
    <t>GASTOS DE OPERACION DISTRITOS DE RIEGO</t>
  </si>
  <si>
    <t>DDR24/2019</t>
  </si>
  <si>
    <t>RM-O-BCS-066-(UNO)-I4-458-19</t>
  </si>
  <si>
    <t>RELOCALIZACION DEL POZO AGRÍCOLA No. 9 DE LA COLONIA DELICIAS, DE 110.00 METROS DE PROFUNDIDAD, CON DIÁMETRO DE PERFORACIÓN DE 45.72 CM. Y DIÁMETRO ADEME DE 35.56 CM., DENTRO DEL DISTRITO DE RIEGO 066,</t>
  </si>
  <si>
    <t>DDR25/2019</t>
  </si>
  <si>
    <t>RM-O-BCS-066-(UNO)-I4-459-19</t>
  </si>
  <si>
    <t>MODERNIZACION ELECTROMECANICA DEL POZO AGRICOLA No. 22 DE LA COLONIA A.F. ENCINAS No. 2, DENTRO DEL DISTRITO DE RIEGO 066,</t>
  </si>
  <si>
    <t>AF ENCINAS 2</t>
  </si>
  <si>
    <t>DDR26/2019</t>
  </si>
  <si>
    <t>RM-O-BCS-066-(UNO)-I4-460-19</t>
  </si>
  <si>
    <t>REPOSICIÓN DEL POZO AGRÍCOLA NO.  18 DEL EJIDO LEY FEDERAL DE AGUAS NO. 3, DE 110.00 METROS DE PROFUNDIDAD, CON DIÁMETRO DE PERFORACIÓN DE 45.72 CM. Y DIÁMETRO ADEME DE 35.56 CM.</t>
  </si>
  <si>
    <t>LEY FEDERAL DE AGUAS NO 3</t>
  </si>
  <si>
    <t>TOTAL DISTRITO DE RIEGO</t>
  </si>
  <si>
    <t>UNIDADES2/2019</t>
  </si>
  <si>
    <t>SGIH – OCPBC – BCS – RMTEUR – 19 – 002</t>
  </si>
  <si>
    <t>N.C.P.A. BENITO JUÁREZ</t>
  </si>
  <si>
    <t>REHABILITACIÓN Y EQUIPAMIENTO DE EQUIPO DE BOMBEO Y SUBESTACIÓN ELÉCTRICA DEL POZO ZA-03</t>
  </si>
  <si>
    <t>EJIDO BENITO JUAREZ</t>
  </si>
  <si>
    <t>REHAB, MODERN, TECNIFIC Y EQUIP DE UNIDADES DE RIEGO Y PROYECT PROD EN ZONAS DE ATENCION PRIORITARIA</t>
  </si>
  <si>
    <t>EQUIP BOMBEO Y SUBESTACION ELECTRICA</t>
  </si>
  <si>
    <t>UNIDADES3/2019</t>
  </si>
  <si>
    <t>SGIH – OCPBC – BCS – RMTEUR – 19 – 003</t>
  </si>
  <si>
    <t>N.C.P.E. LIC. ALFREDO V. BONFIL</t>
  </si>
  <si>
    <t>REHABILITACIÓN Y EQUIPAMIENTO DE EQUIPO DE BOMBEO Y SUBESTACIÓN ELÉCTRICA DEL POZO ZA-05</t>
  </si>
  <si>
    <t>ALFREDO V. BONFIL</t>
  </si>
  <si>
    <t>UNIDADES4/2019</t>
  </si>
  <si>
    <t>SGIH – OCPBC – BCS – RMTEUR – 19 – 004</t>
  </si>
  <si>
    <t>EJIDO SAN VICENTE DE LOS PLANES</t>
  </si>
  <si>
    <t>EQUIPAMIENTO DEL POZO NO. 144</t>
  </si>
  <si>
    <t>EQUIPAMIENTO POZO</t>
  </si>
  <si>
    <t>UNIDADES5/2019</t>
  </si>
  <si>
    <t>SGIH – OCPBC – BCS – RMTEUR – 19 – 005</t>
  </si>
  <si>
    <t>EJIDO EL CARRIZAL</t>
  </si>
  <si>
    <t>EQUIPAMIENTO DEL POZO IX</t>
  </si>
  <si>
    <t>UNIDADES6/2019</t>
  </si>
  <si>
    <t>SGIH – OCPBC – BCS – RMTEUR – 19 – 006</t>
  </si>
  <si>
    <t>EJIDO SAN JOSÉ DEL CABO</t>
  </si>
  <si>
    <t>REHABILITACIÓN Y EQUIPAMIENTO DE EQUIPO DE BOMBEO Y SUBESTACIÓN ELÉCTRICA DEL POZO SANTA ROSA ANEXO 2.6</t>
  </si>
  <si>
    <t>UNIDADES7/2019</t>
  </si>
  <si>
    <t>SGIH – OCPBC – BCS – RMTEUR – 19 – 007</t>
  </si>
  <si>
    <t>REHABILITACIÓN Y EQUIPAMIENTO DEL POZO NO. 28</t>
  </si>
  <si>
    <t>REHABILITACION Y EQUIPAMIENTO</t>
  </si>
  <si>
    <t>UNIDADES8/2019</t>
  </si>
  <si>
    <t>SGIH – OCPBC – BCS – RMTEUR – 19 – 008</t>
  </si>
  <si>
    <t>EQUIPAMIENTO DE EQUIPO DE BOMBEO Y SUBESTACIÓN ELÉCTRICA DEL POZO ZA-02</t>
  </si>
  <si>
    <t>GO/UNIDADES2019</t>
  </si>
  <si>
    <t>GASTOS DE OPERACION UNIDADES</t>
  </si>
  <si>
    <t>GASTOS OPERATIVOS</t>
  </si>
  <si>
    <t>UNIDADES9/2019</t>
  </si>
  <si>
    <t>SGIH – OCPBC – BCS – RMTEUR – 19 – 009</t>
  </si>
  <si>
    <t>VALLE DE LAS PINTURAS SPR DE RI</t>
  </si>
  <si>
    <t>RELOCALIZACIÓN DEL POZO S/N, CON UNA PROFUNDIDAD MAXIMA DE 140 MTS Y UN DIÁMETRO DE ADEME DE 15.234 CM (6"), UBICADO EN EL RANCHO EL CARRICITO</t>
  </si>
  <si>
    <t>RELOCALIZACION</t>
  </si>
  <si>
    <t>UNIDADES10/2019</t>
  </si>
  <si>
    <t>SGIH – OCPBC – BCS – RMTEUR – 19 – 010</t>
  </si>
  <si>
    <t>UNIDAD DE RIEGO SAN JOSÉ DOS A.C.</t>
  </si>
  <si>
    <t>REPOSICIÓN DEL POZO S/N, CON UNA PROFUNDIDAD DE 35 MTS Y UN DIÁMETRO DE ADEME DE 40.60 CM (16"), UBICADO EN EL PREDIO DENOMINADO SAN JOSÉ NO. DOS</t>
  </si>
  <si>
    <t>REPOSICION</t>
  </si>
  <si>
    <t>TOTAL UNIDADES DE RIEGO</t>
  </si>
  <si>
    <t>PROGRAMA DE REHAB, MODERN, TECNIFIC Y EQUIP DE UNIDADES DE RIEGO Y PROYECT PROD EN ZONAS DE ATENCION PRIORITARIA</t>
  </si>
  <si>
    <t>CONCEPTO</t>
  </si>
  <si>
    <t>Estatal Pag</t>
  </si>
  <si>
    <t>ProductorPag</t>
  </si>
  <si>
    <t>SALDOS ESTATALES</t>
  </si>
  <si>
    <t>BS19AGR108</t>
  </si>
  <si>
    <t>ALBERTO RAFAEL RODRIGUEZ SANDOVAL</t>
  </si>
  <si>
    <t>PROGRAMA ESTATAL DE FORTALECIMIENTO AL DESARROLLO DE LAS ACTIVIDADES PRODUCTIVAS DEL SECTOR PRIMARIO</t>
  </si>
  <si>
    <t>VALLE DE MULEGE</t>
  </si>
  <si>
    <t>PROYECTO ESTATAL</t>
  </si>
  <si>
    <t>BS19AGR112</t>
  </si>
  <si>
    <t>JOSE DE JESUS MORENO HARO</t>
  </si>
  <si>
    <t>OLLA DE AGUA</t>
  </si>
  <si>
    <t>EJIDO DIAZ ORDAZ</t>
  </si>
  <si>
    <t>BS19AGR113</t>
  </si>
  <si>
    <t>MARTIN MUÑOZ MORAN</t>
  </si>
  <si>
    <t>CINTA DE RIEGO</t>
  </si>
  <si>
    <t>BS19AGR102</t>
  </si>
  <si>
    <t>JESUS MANUEL BAUTISTA PASOS</t>
  </si>
  <si>
    <t>SISTEMA DE RIEGO</t>
  </si>
  <si>
    <t>VIZCAINO</t>
  </si>
  <si>
    <t>BS19AGR109</t>
  </si>
  <si>
    <t>JESUS TORRES ZARATE</t>
  </si>
  <si>
    <t>CERCO PERIMETRAL</t>
  </si>
  <si>
    <t>BS19AGR114</t>
  </si>
  <si>
    <t>AVEL VAZQUEZ LOPEZ</t>
  </si>
  <si>
    <t>BS19AGR111</t>
  </si>
  <si>
    <t>LUCIA BORJAS CORRAL</t>
  </si>
  <si>
    <t>EJIDO EMILIANO ZAPATA</t>
  </si>
  <si>
    <t>BS19AGR115</t>
  </si>
  <si>
    <t>HUMBERTO RAMIREZ SANCHEZ</t>
  </si>
  <si>
    <t>BS19AGR011</t>
  </si>
  <si>
    <t>REFUGIO ARTURO COVARRUBIAS GUITRON</t>
  </si>
  <si>
    <t>TRACTOR</t>
  </si>
  <si>
    <t>VALLE DE SANTO DOMINGO</t>
  </si>
  <si>
    <t>BS19AGR013</t>
  </si>
  <si>
    <t>GABRIELA COVARRUBIAS GUITRON</t>
  </si>
  <si>
    <t>BS19AGR018</t>
  </si>
  <si>
    <t>RAMONA GUITRON MACEDO</t>
  </si>
  <si>
    <t>DESMENUZADORA</t>
  </si>
  <si>
    <t>BS19AGR020</t>
  </si>
  <si>
    <t>FRANCISCO JAVIER ALVAREZ MARTINEZ</t>
  </si>
  <si>
    <t>ARADO</t>
  </si>
  <si>
    <t>BS19AGR143</t>
  </si>
  <si>
    <t>MA CONCEPCION CORTES VARGAS</t>
  </si>
  <si>
    <t>FRANCISCO VILLA</t>
  </si>
  <si>
    <t>BS19AGR147</t>
  </si>
  <si>
    <t>SANTIAGO LOPEZ FLORES</t>
  </si>
  <si>
    <t>REPARACION DE TRACTOR</t>
  </si>
  <si>
    <t>JOSEFA ORTIZ DE DOMINGUEZ</t>
  </si>
  <si>
    <t>BS19AGR163</t>
  </si>
  <si>
    <t>RAMONA BEDZAIT MURILLO GOMEZ</t>
  </si>
  <si>
    <t>EJIDO FRANCISCO VILLA</t>
  </si>
  <si>
    <t>BS19AGR175</t>
  </si>
  <si>
    <t>RAMONA AMADOR ESCOBAR</t>
  </si>
  <si>
    <t>ESPOLVOREADORA</t>
  </si>
  <si>
    <t>TEPENTU</t>
  </si>
  <si>
    <t>BS19AGR016</t>
  </si>
  <si>
    <t>MA GUADALUPE CORDOVA URRUTIA</t>
  </si>
  <si>
    <t>BS19AGR010</t>
  </si>
  <si>
    <t>JOSE ANTONIO FLORES ARMENTA</t>
  </si>
  <si>
    <t>SEGADORA</t>
  </si>
  <si>
    <t>BS19AGR177</t>
  </si>
  <si>
    <t>PLUTARCO RENERO LARA</t>
  </si>
  <si>
    <t>VILLA HIDALGO</t>
  </si>
  <si>
    <t>BS19AGR137</t>
  </si>
  <si>
    <t>DESIDERIO PEREZ  OROZCO</t>
  </si>
  <si>
    <t>LEY FEDERAL DE AGUAS #1</t>
  </si>
  <si>
    <t>BS19AGR060</t>
  </si>
  <si>
    <t>JUNTA LOCAL DE SANIDAD VEGETAL DE LA PAZ, B.C.S.</t>
  </si>
  <si>
    <t>BS19AGR008</t>
  </si>
  <si>
    <t>OSCAR GERALDO GERALDO</t>
  </si>
  <si>
    <t>BS19AGR044</t>
  </si>
  <si>
    <t>MARTHA PEREZ VAZQUEZ</t>
  </si>
  <si>
    <t>LEY FEDERAL DE AGUAS #2</t>
  </si>
  <si>
    <t>BS19AGR104</t>
  </si>
  <si>
    <t>HACIENDA PALMA REAL SA DE CV</t>
  </si>
  <si>
    <t>EQUIPO DE BOMBEO</t>
  </si>
  <si>
    <t>BS19AGR071</t>
  </si>
  <si>
    <t>EDUARDO ANSELMO COTA SALGADO</t>
  </si>
  <si>
    <t>EL PESCADERO</t>
  </si>
  <si>
    <t>BS19AGR105</t>
  </si>
  <si>
    <t>RANCHO HERMANOS GAUME SA DE CV</t>
  </si>
  <si>
    <t>BS19AGR049</t>
  </si>
  <si>
    <t>JUAN ANGEL GERALDO GERALDO</t>
  </si>
  <si>
    <t>PICADORA DE FORRAJE</t>
  </si>
  <si>
    <t>BS19AGR064</t>
  </si>
  <si>
    <t>HERIBERTO ROCHIN ARAIZA</t>
  </si>
  <si>
    <t>BS19AGR015</t>
  </si>
  <si>
    <t>MARIA DE LA LUZ LANDIN QUINTANA</t>
  </si>
  <si>
    <t>ASPERSORA DE MOTOR</t>
  </si>
  <si>
    <t>REFORMA AGRARIA #2</t>
  </si>
  <si>
    <t>BS19AGR043</t>
  </si>
  <si>
    <t>VICTOR MANUEL ORANTES ROSAS</t>
  </si>
  <si>
    <t>LLANTAS</t>
  </si>
  <si>
    <t>BS19AGR047</t>
  </si>
  <si>
    <t>BS19AGR050</t>
  </si>
  <si>
    <t>J TRINIDAD PEREZ VAZQUEZ</t>
  </si>
  <si>
    <t>BS19AGR072</t>
  </si>
  <si>
    <t>HECTOR VAZQUEZ SAN JAVIER</t>
  </si>
  <si>
    <t>LEY DE REFORMA AGRARIA #2</t>
  </si>
  <si>
    <t>BS19AGR192</t>
  </si>
  <si>
    <t>CARLOS ENRIQUE MARQUEZ DUEÑAS</t>
  </si>
  <si>
    <t>EQUIPAMIENTO DE POZO</t>
  </si>
  <si>
    <t>BS19AGR038</t>
  </si>
  <si>
    <t>URBANO CASTRO ZUMAYA</t>
  </si>
  <si>
    <t>BOMBA SUMERGIBLE</t>
  </si>
  <si>
    <t>SALTO DE GAVARAIN</t>
  </si>
  <si>
    <t>BS19AGR188</t>
  </si>
  <si>
    <t>HECTOR CASTRO VERDUGO</t>
  </si>
  <si>
    <t>TRANSFORMADOR</t>
  </si>
  <si>
    <t>ZACATAL</t>
  </si>
  <si>
    <t>BS19AGR035</t>
  </si>
  <si>
    <t>ANGEL CESEÑA VICTORIO</t>
  </si>
  <si>
    <t>MOTOCULTOR</t>
  </si>
  <si>
    <t>CADUAÑO</t>
  </si>
  <si>
    <t>BS19AGR036</t>
  </si>
  <si>
    <t>NOE ERACLIO VERDUGO BURGOIN</t>
  </si>
  <si>
    <t>LAS CUEVAS</t>
  </si>
  <si>
    <t>BS19AGR037</t>
  </si>
  <si>
    <t>JOSEFINA URIBE GUZMAN</t>
  </si>
  <si>
    <t>SANTA CATARINA</t>
  </si>
  <si>
    <t>BS19AGR039</t>
  </si>
  <si>
    <t>AMBROCIO SIGFRIDO BURGOIN RUIZ</t>
  </si>
  <si>
    <t>BORDERO</t>
  </si>
  <si>
    <t>BS19AGR074</t>
  </si>
  <si>
    <t>LUIS CESEÑA OLACHEA</t>
  </si>
  <si>
    <t>ROTOVATOR</t>
  </si>
  <si>
    <t>BS19AGR118</t>
  </si>
  <si>
    <t>MARIA DE JESUS BAÑAGA ARIPEZ</t>
  </si>
  <si>
    <t>MALLA</t>
  </si>
  <si>
    <t>BS19AGR120</t>
  </si>
  <si>
    <t>MANUELA BURGOIN MARQUEZ</t>
  </si>
  <si>
    <t>CONSTRUCCION DE MACROTUNEL</t>
  </si>
  <si>
    <t>BS19AGR121</t>
  </si>
  <si>
    <t>JUAN CARLOS DOMINGUEZ GARCIA</t>
  </si>
  <si>
    <t>MACROTUNEL</t>
  </si>
  <si>
    <t>EL RANCHITO</t>
  </si>
  <si>
    <t>BS19AGR122</t>
  </si>
  <si>
    <t>ANGEL MANUEL ARAGON MARQUEZ</t>
  </si>
  <si>
    <t>CERCO</t>
  </si>
  <si>
    <t>BS19FRUTI022</t>
  </si>
  <si>
    <t>GALO OSUNA ROMERO</t>
  </si>
  <si>
    <t>PLANTA DE DATIL</t>
  </si>
  <si>
    <t>SANTA CRUZ</t>
  </si>
  <si>
    <t>BS19FRUTI023</t>
  </si>
  <si>
    <t>JOSE ANGEL FLORES INZUNZA</t>
  </si>
  <si>
    <t>PLANTA DE CITRICOS</t>
  </si>
  <si>
    <t>CD. CONSTITUCION</t>
  </si>
  <si>
    <t>BS19FRUTI018</t>
  </si>
  <si>
    <t>LORENZA MEDINA JIMENEZ</t>
  </si>
  <si>
    <t>CABEZAL DE FILTRADO</t>
  </si>
  <si>
    <t>BS19FRUTI028</t>
  </si>
  <si>
    <t>AGRICOLA MCH S DE RL DE CV</t>
  </si>
  <si>
    <t>BS19FRUTI001</t>
  </si>
  <si>
    <t>VICTOR ALFONSO LOYA VALVERDE</t>
  </si>
  <si>
    <t>BS19FRUTI002</t>
  </si>
  <si>
    <t>GUADALUPE VALVERDE ENRIQUEZ</t>
  </si>
  <si>
    <t>BS19FRUTI019</t>
  </si>
  <si>
    <t>BS19FRUTI024</t>
  </si>
  <si>
    <t>RICARDO FIOL MANRIQUEZ</t>
  </si>
  <si>
    <t>PLANTAS DE MANGO</t>
  </si>
  <si>
    <t>BS19FRUTI008</t>
  </si>
  <si>
    <t>HUMBERTO CARLOS PEREZ MORATO LUCERO</t>
  </si>
  <si>
    <t>EJIDO ALFREDO V BONFIL</t>
  </si>
  <si>
    <t>BS19FRUTI005</t>
  </si>
  <si>
    <t>LUIS CAMILO CARRILLO DIAZ DE LEON</t>
  </si>
  <si>
    <t>RASTRA</t>
  </si>
  <si>
    <t>MELITON ALBAÑEZ</t>
  </si>
  <si>
    <t>BS19FRUTI010</t>
  </si>
  <si>
    <t>MARTIN HORACIO CARRILLO HERNANDEZ</t>
  </si>
  <si>
    <t>CULTIVADORA</t>
  </si>
  <si>
    <t>EJIDO LEY DE REFORMA AGRARIA #1</t>
  </si>
  <si>
    <t>BS19FRUTI027</t>
  </si>
  <si>
    <t>ADAN GERALDO SOSA Y SILVA</t>
  </si>
  <si>
    <t>BS19FRUTI004</t>
  </si>
  <si>
    <t>MANUEL ARNALDO VERDUGO LUCERO</t>
  </si>
  <si>
    <t>BS19FRUTI013</t>
  </si>
  <si>
    <t>TOMITAKA FISHER ALVAREZ</t>
  </si>
  <si>
    <t>SAN BERNABE</t>
  </si>
  <si>
    <t>BS19FRUTI007</t>
  </si>
  <si>
    <t>JORGE ADRIAN ALVARADO ARAGON</t>
  </si>
  <si>
    <t>BS19FRUTI009</t>
  </si>
  <si>
    <t>NOE VERDUGO FIOL</t>
  </si>
  <si>
    <t>BS19FRUTI012</t>
  </si>
  <si>
    <t>EDUARDO VERDUGO DIAZ</t>
  </si>
  <si>
    <t>PLANTAS DE AGUACATE</t>
  </si>
  <si>
    <t>BS19FRUTI014</t>
  </si>
  <si>
    <t>TOMAS ENRIQUE GARCIA BURGOIN</t>
  </si>
  <si>
    <t>SAN PEDRO</t>
  </si>
  <si>
    <t>BS19FRUTI015</t>
  </si>
  <si>
    <t>NAZARIO COTA PINO</t>
  </si>
  <si>
    <t>LAS ANIMAS ALTAS</t>
  </si>
  <si>
    <t>BS19FORT002</t>
  </si>
  <si>
    <t>HORTALIZAS ORGANICAS ESPINOZA HNOS SPR DE RI DE CV</t>
  </si>
  <si>
    <t>EQUIPO PARA EMPAQUE</t>
  </si>
  <si>
    <t>FORTALECIMIENTO AL DESARROLLO EMPRESARIAL A LA GENERACIÓN DE VALOR AGREGADO Y A LA COMPETITIVIDAD</t>
  </si>
  <si>
    <t>VALLE DE SANTODOMINGO</t>
  </si>
  <si>
    <t>BS19GAN159</t>
  </si>
  <si>
    <t>MANUEL ALFONSO ARCE ARCE</t>
  </si>
  <si>
    <t>SEMENTAL BOVINO MEJORADO</t>
  </si>
  <si>
    <t>SAN FRANCISCO DE LA SIERRA</t>
  </si>
  <si>
    <t>BS19GAN224</t>
  </si>
  <si>
    <t>MARTIN ENRIQUE PERALTA</t>
  </si>
  <si>
    <t>BAHIA TORTUGAS</t>
  </si>
  <si>
    <t>BS19GAN198</t>
  </si>
  <si>
    <t>JUAN LUIS ROJAS</t>
  </si>
  <si>
    <t>BS19GAN150</t>
  </si>
  <si>
    <t>OSCAR JESUS PIÑUELAS ROMERO</t>
  </si>
  <si>
    <t>BOMBA SOLAR</t>
  </si>
  <si>
    <t>SAN IGNACIO</t>
  </si>
  <si>
    <t>BS19GAN005</t>
  </si>
  <si>
    <t>MIGUEL AGUSTÍN MONTAÑO BELTRÁN</t>
  </si>
  <si>
    <t>CONSTRUCCION DE COMEDERO</t>
  </si>
  <si>
    <t>SAN JOSE DE MAGDALENA</t>
  </si>
  <si>
    <t>BS19GAN151</t>
  </si>
  <si>
    <t>LEONEL OROZCO AVILES</t>
  </si>
  <si>
    <t>BS19GAN154</t>
  </si>
  <si>
    <t>MARTIN RAMON GOMEZ HERNANDEZ</t>
  </si>
  <si>
    <t>SAN FRASNCISCO DE LA SIERRA</t>
  </si>
  <si>
    <t>BS19GAN153</t>
  </si>
  <si>
    <t>JESUS MURILLO AMADOR</t>
  </si>
  <si>
    <t>REMOLQUE</t>
  </si>
  <si>
    <t>SAN JOAQUÍN</t>
  </si>
  <si>
    <t>BS19GAN149</t>
  </si>
  <si>
    <t>AUSENCIO LÓPEZ ARCE</t>
  </si>
  <si>
    <t>BS19GAN177</t>
  </si>
  <si>
    <t>JOSE MARTINEZ CASTRO</t>
  </si>
  <si>
    <t>MANGUERA</t>
  </si>
  <si>
    <t>SAN JAVIER</t>
  </si>
  <si>
    <t>BS19GAN178</t>
  </si>
  <si>
    <t>JESUS ALBERTO MURILLO QUINTANA</t>
  </si>
  <si>
    <t>BS19GAN172</t>
  </si>
  <si>
    <t>RAMONA ROMERO OSUNA</t>
  </si>
  <si>
    <t>RASTRO</t>
  </si>
  <si>
    <t>BS19GAN163</t>
  </si>
  <si>
    <t>LUIS ENRIQUE DREW AGUILAR</t>
  </si>
  <si>
    <t>SAN JUAN LONDO</t>
  </si>
  <si>
    <t>BS19GAN171</t>
  </si>
  <si>
    <t>SOFIA OSUNA FUERTE</t>
  </si>
  <si>
    <t>BS19GAN179</t>
  </si>
  <si>
    <t>FRANCISCO JAVIER GONZALEZ ARIAS</t>
  </si>
  <si>
    <t>MOTOBOMBA</t>
  </si>
  <si>
    <t>ALTAGRACIA</t>
  </si>
  <si>
    <t>BS19GAN223</t>
  </si>
  <si>
    <t>JOSE MANUEL ESPINOZA ESPINOZA</t>
  </si>
  <si>
    <t xml:space="preserve"> SAN LUIS GONZAGA</t>
  </si>
  <si>
    <t>BS19GAN003</t>
  </si>
  <si>
    <t>CECILIA MONSERRAT NAVARRO ESTRADA</t>
  </si>
  <si>
    <t>TRITURADORA MEZCLADORA DE FORRAJES</t>
  </si>
  <si>
    <t>BS19GAN215</t>
  </si>
  <si>
    <t>MANUELA OSUNA QUIJANO</t>
  </si>
  <si>
    <t>JESUS MARIA</t>
  </si>
  <si>
    <t>BS19GAN210</t>
  </si>
  <si>
    <t>JESUS LORETO MARQUEZ ROMERO</t>
  </si>
  <si>
    <t>SAN LUIS GONZAGA</t>
  </si>
  <si>
    <t>BS19GAN122</t>
  </si>
  <si>
    <t>GENESYS FABIOLA PELAYO SOLIS</t>
  </si>
  <si>
    <t>REMOLQUE DE VOLTEO</t>
  </si>
  <si>
    <t>BS19GAN117</t>
  </si>
  <si>
    <t>LEONARDO NEGRETE RODRIGUEZ</t>
  </si>
  <si>
    <t>MATANCITAS</t>
  </si>
  <si>
    <t>BS19GAN118</t>
  </si>
  <si>
    <t>RAMIRO ESTRADA BAUTISTA</t>
  </si>
  <si>
    <t>BS19GAN007</t>
  </si>
  <si>
    <t>ULTIMINIO GERARDO HIGUERA</t>
  </si>
  <si>
    <t>BS19GAN120</t>
  </si>
  <si>
    <t>CRESCENCIO TALAMANTES COTA</t>
  </si>
  <si>
    <t>SAN JOSÉ DE LA NORIA</t>
  </si>
  <si>
    <t>BS19GAN006</t>
  </si>
  <si>
    <t>RAMSES GERARDO LUCERO</t>
  </si>
  <si>
    <t>CD. CONSTITUCIÓN</t>
  </si>
  <si>
    <t>BS19GAN096</t>
  </si>
  <si>
    <t>JOSE DE JESUS PEREZ RODRIGUEZ</t>
  </si>
  <si>
    <t>INSEMINACION ARTIFICIAL</t>
  </si>
  <si>
    <t>CD. INSURGENTES</t>
  </si>
  <si>
    <t>BS19GAN097</t>
  </si>
  <si>
    <t>EFRAIN PEREZ RODRIGUEZ</t>
  </si>
  <si>
    <t>BS19GAN111</t>
  </si>
  <si>
    <t>JOSE FORTINO CUEVA GONZALEZ</t>
  </si>
  <si>
    <t>EMBRIONES BOVINOS</t>
  </si>
  <si>
    <t>BS19GAN119</t>
  </si>
  <si>
    <t>EDNA ALICIA ARCE GERALDO</t>
  </si>
  <si>
    <t>LAS BARRANCAS</t>
  </si>
  <si>
    <t>BS19GAN132</t>
  </si>
  <si>
    <t>JULIO CESAR VIRGEN REGALADO</t>
  </si>
  <si>
    <t>BS19GAN133</t>
  </si>
  <si>
    <t>LETICIA GALLEGOS GONZALEZ</t>
  </si>
  <si>
    <t>BS19GAN168</t>
  </si>
  <si>
    <t>SOFIA CEPEDA TERAN</t>
  </si>
  <si>
    <t>FINCA SAN FERNANDO, LOTE 4, VALLE DE SANTO DOMINGO</t>
  </si>
  <si>
    <t>BS19GAN012</t>
  </si>
  <si>
    <t>JOSE DANIEL MEDINA QUIÑONES</t>
  </si>
  <si>
    <t>SIERRA PARA CARNICERIA</t>
  </si>
  <si>
    <t>BS19GAN121</t>
  </si>
  <si>
    <t>RUBEN DOMINGUEZ GERALDO</t>
  </si>
  <si>
    <t>BS19GAN108</t>
  </si>
  <si>
    <t>GUILLERMO GUITRON SOLIS</t>
  </si>
  <si>
    <t>BS19GAN112</t>
  </si>
  <si>
    <t>FEDERICO SAVIN TALAMANTES</t>
  </si>
  <si>
    <t>BS19GAN011</t>
  </si>
  <si>
    <t>MARIO OCHOA GONZALEZ</t>
  </si>
  <si>
    <t>BASCULA</t>
  </si>
  <si>
    <t>BS19GAN222</t>
  </si>
  <si>
    <t>PEDRO RICARDO VARGAS GULUARTE</t>
  </si>
  <si>
    <t>CERCO PARA POTRERO</t>
  </si>
  <si>
    <t>EL ANCON</t>
  </si>
  <si>
    <t>BS19GAN024</t>
  </si>
  <si>
    <t>ROGELIO AMADOR CASTRO</t>
  </si>
  <si>
    <t>SAN JUAN DE LA COSTA</t>
  </si>
  <si>
    <t>BS19GAN029</t>
  </si>
  <si>
    <t>JUANA OTILIA ENCINAS COLLINS</t>
  </si>
  <si>
    <t>EQUIPO DE BOMBEO SOLAR</t>
  </si>
  <si>
    <t>LOS DOLORES</t>
  </si>
  <si>
    <t>BS19GAN047</t>
  </si>
  <si>
    <t>JUAN CARLOS OSUNA RAZURA</t>
  </si>
  <si>
    <t>SEMENTAL BOVINO CON REGISTRO</t>
  </si>
  <si>
    <t>BS19GAN018</t>
  </si>
  <si>
    <t>JUAN ALBERTO BURGOIN OJEDA</t>
  </si>
  <si>
    <t>SAN JUAN DE LOS PLANES</t>
  </si>
  <si>
    <t>BS19GAN033</t>
  </si>
  <si>
    <t>ROBERTO GONZALEZ BURQUEZ</t>
  </si>
  <si>
    <t>PALO DE ARCO, SAN ANTONIO DE LA SIERRA</t>
  </si>
  <si>
    <t>BS19GAN039</t>
  </si>
  <si>
    <t>JOSÉ JESÚS RODRÍGUEZ RAMÍREZ</t>
  </si>
  <si>
    <t>PALO DE ARCO</t>
  </si>
  <si>
    <t>BS19GAN066</t>
  </si>
  <si>
    <t>ANGEL MARCELINO CARBALLO SALIDO</t>
  </si>
  <si>
    <t>PRENSA GANADEDRA</t>
  </si>
  <si>
    <t>EL PROGRESO</t>
  </si>
  <si>
    <t>BS19GAN089</t>
  </si>
  <si>
    <t>PILAR COTA SANCHEZ</t>
  </si>
  <si>
    <t>TANQUE</t>
  </si>
  <si>
    <t>BS19GAN076</t>
  </si>
  <si>
    <t>GRANJA SAN PEDRO S. DE R.L. DE C.V.</t>
  </si>
  <si>
    <t>PICADORA ENSILADORA</t>
  </si>
  <si>
    <t>BS19GAN146</t>
  </si>
  <si>
    <t>JOHAN GUADALUPE DE LA TOBA LUCERO</t>
  </si>
  <si>
    <t>CORRAL</t>
  </si>
  <si>
    <t>BS19GAN219</t>
  </si>
  <si>
    <t>LYDIA JOSEFINA VERGARA HORTA</t>
  </si>
  <si>
    <t>TUBERIA DE CONDUCCION</t>
  </si>
  <si>
    <t>CHAMETLA</t>
  </si>
  <si>
    <t>BS19GAN204</t>
  </si>
  <si>
    <t>MA. EUGENIA OSUNA SANTOS</t>
  </si>
  <si>
    <t>BS19GAN036</t>
  </si>
  <si>
    <t>JOSÉ GREGORIO VILLARINO MAYA</t>
  </si>
  <si>
    <t>PILETA</t>
  </si>
  <si>
    <t>BS19GAN145</t>
  </si>
  <si>
    <t>REGINALDO MEZA MIRANDA</t>
  </si>
  <si>
    <t>LINEA DE CONDUCCION</t>
  </si>
  <si>
    <t>BS19GAN074</t>
  </si>
  <si>
    <t>HERMENEGILDO MEZA FLORES</t>
  </si>
  <si>
    <t>REHABILITACION DE CERCO EN POTRERO</t>
  </si>
  <si>
    <t>SAN JOSÉ DEL RANCHO</t>
  </si>
  <si>
    <t>SAN JOSE DEL RANCHO</t>
  </si>
  <si>
    <t>BS19GAN010</t>
  </si>
  <si>
    <t>MIGUEL SOSA Y SILVA MIRANDA</t>
  </si>
  <si>
    <t>BS19GAN004</t>
  </si>
  <si>
    <t>RAÚL ISRAEL GERALDO MENDOZA</t>
  </si>
  <si>
    <t>SAN BLAS</t>
  </si>
  <si>
    <t>BS19GAN027</t>
  </si>
  <si>
    <t>FELIX CAMACHO GERALDO</t>
  </si>
  <si>
    <t>SANTA RITA</t>
  </si>
  <si>
    <t>BS19GAN203</t>
  </si>
  <si>
    <t>FRANCISCO QUIRINO COTA OROZCO</t>
  </si>
  <si>
    <t>SEMENTAL CAPRINO MEJORADO</t>
  </si>
  <si>
    <t>TODOS SANTOS</t>
  </si>
  <si>
    <t>BS19GAN049</t>
  </si>
  <si>
    <t>JUAN ANTONIO RIVERA NUÑEZ</t>
  </si>
  <si>
    <t>VALLE PERDIDO</t>
  </si>
  <si>
    <t>BS19GAN199</t>
  </si>
  <si>
    <t>LUIS FELIPE BELTRAN HIRALES</t>
  </si>
  <si>
    <t>ALMACEN</t>
  </si>
  <si>
    <t>BS19GAN192</t>
  </si>
  <si>
    <t>CINTIA DEL PILAR SALGADO GULUARTE</t>
  </si>
  <si>
    <t>BS19GAN220</t>
  </si>
  <si>
    <t>EDGAR FISCHER DORANTES</t>
  </si>
  <si>
    <t>BS19GAN195</t>
  </si>
  <si>
    <t>BARDO YEE FISHER</t>
  </si>
  <si>
    <t>SANTA ANITA</t>
  </si>
  <si>
    <t>BS19GAN221</t>
  </si>
  <si>
    <t>CARLOS ZACARIAS KENNEDY CASTRO</t>
  </si>
  <si>
    <t>BS19GAN035</t>
  </si>
  <si>
    <t>JOSE ALFREDO MARQUEZ MARQUEZ</t>
  </si>
  <si>
    <t>REGRIGERADOR SOLAR</t>
  </si>
  <si>
    <t>SAN JOSÉ DEL CABO</t>
  </si>
  <si>
    <t>BS19GAN013</t>
  </si>
  <si>
    <t>FRANCISCO ADAN MEZA COSIO</t>
  </si>
  <si>
    <t>JUEGO DE LLANTAS PARA TRACTOR</t>
  </si>
  <si>
    <t>LA RIVERA</t>
  </si>
  <si>
    <t>BS19GAN032</t>
  </si>
  <si>
    <t>MARIA ROSA CASTILLO CASTRO</t>
  </si>
  <si>
    <t>REHABILITACION DE CERCO</t>
  </si>
  <si>
    <t>LA CIENEGUITA</t>
  </si>
  <si>
    <t>BS19GAN014</t>
  </si>
  <si>
    <t>JORGE VERDUZCO SANDEZ</t>
  </si>
  <si>
    <t>GO19AGR</t>
  </si>
  <si>
    <t>GASTOS DE OPERACIÓN AGRICOLA</t>
  </si>
  <si>
    <t>GASTOS OPERACIÓN</t>
  </si>
  <si>
    <t>GO19FRUTI</t>
  </si>
  <si>
    <t>GASTOS DE OPERACIÓN FRUTICOLA</t>
  </si>
  <si>
    <t>GO19FORT</t>
  </si>
  <si>
    <t>GASTOS DE OPERACIÓN FORTALECIMIENTO</t>
  </si>
  <si>
    <t>GO19GAN</t>
  </si>
  <si>
    <t>GASTOS DE OPERACIÓN GANADERO</t>
  </si>
  <si>
    <t>BS19GAN211</t>
  </si>
  <si>
    <t>AMPLIACION</t>
  </si>
  <si>
    <t>BEATRIZ ARCIGA ZARATE</t>
  </si>
  <si>
    <t>BS19GAN115</t>
  </si>
  <si>
    <t>RAMON IBARRA OCHOA</t>
  </si>
  <si>
    <t>BS19GAN134</t>
  </si>
  <si>
    <t>JUAN LUIS ZAMUDIO BELTRAN</t>
  </si>
  <si>
    <t>BS19GAN226</t>
  </si>
  <si>
    <t>JOSE MANUEL MELERO ASTORGA</t>
  </si>
  <si>
    <t>EL CENTENARIO</t>
  </si>
  <si>
    <t>BS19GAN233</t>
  </si>
  <si>
    <t>JOSE GONZALO PEREZ VERDUGO</t>
  </si>
  <si>
    <t>BS19GAN228</t>
  </si>
  <si>
    <t>DORA SILVIA VERDUGO LUCERO</t>
  </si>
  <si>
    <t>BS19GAN225</t>
  </si>
  <si>
    <t>RODOLFO COTA LUCERO</t>
  </si>
  <si>
    <t>BS19GAN231</t>
  </si>
  <si>
    <t>PATRICIA LUCERO ESPINOZA</t>
  </si>
  <si>
    <t>BS19GAN227</t>
  </si>
  <si>
    <t>COSME HIRALES ROMERO</t>
  </si>
  <si>
    <t>BS19GAN230</t>
  </si>
  <si>
    <t>GUADALUPE DE LA PEÑA LEON</t>
  </si>
  <si>
    <t>SAN ANTONIO</t>
  </si>
  <si>
    <t>BS19GAN232</t>
  </si>
  <si>
    <t>PABLO HIGUERA ESCOBAR</t>
  </si>
  <si>
    <t>BS19GAN229</t>
  </si>
  <si>
    <t>GERMAN SANCHEZ LUCERO</t>
  </si>
  <si>
    <t>BS19GAN064</t>
  </si>
  <si>
    <t>LUIS FERNANDO GERALDO LUCERO</t>
  </si>
  <si>
    <t>BS19GAN031</t>
  </si>
  <si>
    <t>ISRAEL RIVERA GONZALEZ</t>
  </si>
  <si>
    <t>BS19GAN197</t>
  </si>
  <si>
    <t>ANTONIO COTA ANGULO</t>
  </si>
  <si>
    <t>BS19GAN109</t>
  </si>
  <si>
    <t>ALFONSO ESPINOZA ENCINAS</t>
  </si>
  <si>
    <t>LEY FEDERAL DE AGUAS No 4</t>
  </si>
  <si>
    <t>BS19GAN188</t>
  </si>
  <si>
    <t>JUAN CARLOS LUNA YEPIZ</t>
  </si>
  <si>
    <t>BS19GAN191</t>
  </si>
  <si>
    <t>FRANCISCO JAVIER VEGA ROMERO</t>
  </si>
  <si>
    <t>BS19GAN193</t>
  </si>
  <si>
    <t>FRANCISCO JAVIER GUERRERO ESCOBEDO</t>
  </si>
  <si>
    <t>BS19GAN196</t>
  </si>
  <si>
    <t>FIDENCIO GAXIOLA INZUNZA</t>
  </si>
  <si>
    <t>LA FORTUNA</t>
  </si>
  <si>
    <t>BS19GAN201</t>
  </si>
  <si>
    <t>JORGE LUCERO GERALDO</t>
  </si>
  <si>
    <t>BS19GAN202</t>
  </si>
  <si>
    <t>MARIA DEL ROSARIO NUÑEZ</t>
  </si>
  <si>
    <t>BS19GAN200</t>
  </si>
  <si>
    <t>ALVARO AMADOR ESPINOZA</t>
  </si>
  <si>
    <t>LA SOLEDAD</t>
  </si>
  <si>
    <t>BS19GAN056</t>
  </si>
  <si>
    <t>BERNARDINO ESPINOZA ESCOBAR</t>
  </si>
  <si>
    <t>NCPE LEY FEDERAL DE AGUAS No4</t>
  </si>
  <si>
    <t>BS19GAN189</t>
  </si>
  <si>
    <t>RODRIGO BARROSO AGRAMONT</t>
  </si>
  <si>
    <t>BS19GAN059</t>
  </si>
  <si>
    <t>APOLONIO POLO MURILLO</t>
  </si>
  <si>
    <t>LAS POCITAS</t>
  </si>
  <si>
    <t>BS19GAN161</t>
  </si>
  <si>
    <t>IDELFONSO DREW TALAMANTES</t>
  </si>
  <si>
    <t>BS19AGR091</t>
  </si>
  <si>
    <t>ZENAIDA GULUARTE CASTILLO</t>
  </si>
  <si>
    <t>PLASTICO PARA OLLA DE AGUA</t>
  </si>
  <si>
    <t>BS19AGR045</t>
  </si>
  <si>
    <t>REMIGIO GERALDO HIRALES</t>
  </si>
  <si>
    <t>REPARACION IMPLEMENTO</t>
  </si>
  <si>
    <t>BS19AGR063</t>
  </si>
  <si>
    <t>GLORIA JUANA MENDOZA LIZARDI</t>
  </si>
  <si>
    <t>BS19AGR019</t>
  </si>
  <si>
    <t>LUIS ESPINOZA PAZ</t>
  </si>
  <si>
    <t>ENSILADOR</t>
  </si>
  <si>
    <t>BS19GAN103</t>
  </si>
  <si>
    <t>GERARDO CASTRUITA MAYA</t>
  </si>
  <si>
    <t>PANEL GANADERO</t>
  </si>
  <si>
    <t>BS19GAN140</t>
  </si>
  <si>
    <t>MANUEL ALEJANDRE CARRILLO</t>
  </si>
  <si>
    <t>BS19AGR062</t>
  </si>
  <si>
    <t>FELIPE HORACIO GERALDO ARAUJO</t>
  </si>
  <si>
    <t>FUMIGADORA</t>
  </si>
  <si>
    <t>BS19AGR002</t>
  </si>
  <si>
    <t>PICADORA</t>
  </si>
  <si>
    <t>BS19AGR057</t>
  </si>
  <si>
    <t>JESUS SALVADOR MEZA OSUNA</t>
  </si>
  <si>
    <t>BS19GAN060</t>
  </si>
  <si>
    <t>CARLOS ALBERTO MONTAÑO CASAS</t>
  </si>
  <si>
    <t>CORRALES</t>
  </si>
  <si>
    <t>BS19GAN061</t>
  </si>
  <si>
    <t xml:space="preserve"> JORGE EVERARDO MONTAÑO VON BORSTEL</t>
  </si>
  <si>
    <t>BS19GAN037</t>
  </si>
  <si>
    <t>JOSÉ MARÍA MANRIQUEZ MEZA</t>
  </si>
  <si>
    <t>REFRIGERADOR</t>
  </si>
  <si>
    <t>BS19GAN077</t>
  </si>
  <si>
    <t>ALONSO RAYA ORTEGA</t>
  </si>
  <si>
    <t>BS19GAN058</t>
  </si>
  <si>
    <t>ELENO ROMERO ESPINOZA</t>
  </si>
  <si>
    <t>RANCHO SANTA ELENA, SAN JUAN DE LA COSTA</t>
  </si>
  <si>
    <t>BS19GAN194</t>
  </si>
  <si>
    <t>YARA ISELA RIVERA GUTIERREZ</t>
  </si>
  <si>
    <t>ENSILADORA</t>
  </si>
  <si>
    <t>BS19GAN087</t>
  </si>
  <si>
    <t>GILBERTO MARQUEZ ORDOÑEZ</t>
  </si>
  <si>
    <t>SISTEMA RIEGO</t>
  </si>
  <si>
    <t>BS19GAN044</t>
  </si>
  <si>
    <t>GUADALUPE LUCERO MENDOZA</t>
  </si>
  <si>
    <t>SANTA FE</t>
  </si>
  <si>
    <t>BS19GAN234</t>
  </si>
  <si>
    <t>ARNALDO BURGOIN FIOL</t>
  </si>
  <si>
    <t>TECHUMBRE</t>
  </si>
  <si>
    <t>RANCHO EL PALMARITO</t>
  </si>
  <si>
    <t>BS19FORT003</t>
  </si>
  <si>
    <t>JOSE ROLANDO BERMUDEZ ABRIL</t>
  </si>
  <si>
    <t>GUERRERO NEGRO</t>
  </si>
  <si>
    <t>BS19AGR021</t>
  </si>
  <si>
    <t>J. SANTOS PEREZ VAZQUEZ</t>
  </si>
  <si>
    <t>ARADO DE DISCOS</t>
  </si>
  <si>
    <t>EJ. REFORMA AGRARIA #2</t>
  </si>
  <si>
    <t>BS19AGR101</t>
  </si>
  <si>
    <t>COMERCIALIZADORA SLF, DE RL DE CV</t>
  </si>
  <si>
    <t>BS19AGR029</t>
  </si>
  <si>
    <t>PEDRO PULIDO HERNANDEZ</t>
  </si>
  <si>
    <t>BS19GAN022</t>
  </si>
  <si>
    <t>JOSE DOMINGO PEREZ LEON</t>
  </si>
  <si>
    <t>LEY FEDERAL REFORMA AGRARIA II</t>
  </si>
  <si>
    <t>BS19FORT004</t>
  </si>
  <si>
    <t>AGRICOLA ACH, S. DE R.L. DE C.V.</t>
  </si>
  <si>
    <t>EQUIPO PARA PODA DE ARBOLES</t>
  </si>
  <si>
    <t>MESA DE JUAN MARQUEZ</t>
  </si>
  <si>
    <t>BS19GAN235</t>
  </si>
  <si>
    <t>APOLINAR COTA SANDEZ</t>
  </si>
  <si>
    <t>SANTIAGO</t>
  </si>
  <si>
    <t>BS19GAN236</t>
  </si>
  <si>
    <t>CONCEPCION MURILLO ESPINOZA</t>
  </si>
  <si>
    <t>SISTEMA DE BOMBEO</t>
  </si>
  <si>
    <t>SALDO APORTACION PRODUCTOR</t>
  </si>
  <si>
    <t>PADRON DE BENEFICIARIOS DE PROGRAMA ESTATAL DE APOYOS EJERCICIO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</si>
</sst>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-* #,##0_-;\-* #,##0_-;_-* &quot;-&quot;??_-;_-@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b/>
      <sz val="22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name val="Arial"/>
      <family val="2"/>
    </font>
    <font>
      <b/>
      <sz val="18"/>
      <name val="Arial"/>
      <family val="2"/>
    </font>
    <font>
      <sz val="8"/>
      <color theme="0"/>
      <name val="Arial"/>
      <family val="2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0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224">
    <xf numFmtId="0" fontId="0" fillId="0" borderId="0" xfId="0"/>
    <xf numFmtId="0" fontId="8" fillId="0" borderId="0" xfId="1"/>
    <xf numFmtId="43" fontId="8" fillId="0" borderId="0" xfId="9" applyFont="1"/>
    <xf numFmtId="0" fontId="8" fillId="2" borderId="0" xfId="1" applyFill="1" applyAlignment="1">
      <alignment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8" fillId="2" borderId="0" xfId="1" applyFill="1" applyAlignment="1">
      <alignment wrapText="1"/>
    </xf>
    <xf numFmtId="0" fontId="8" fillId="0" borderId="0" xfId="1" applyAlignment="1">
      <alignment wrapText="1"/>
    </xf>
    <xf numFmtId="0" fontId="2" fillId="2" borderId="3" xfId="1" applyFont="1" applyFill="1" applyBorder="1" applyAlignment="1">
      <alignment horizontal="left" vertical="center"/>
    </xf>
    <xf numFmtId="3" fontId="0" fillId="2" borderId="0" xfId="2" applyNumberFormat="1" applyFont="1" applyFill="1" applyAlignment="1">
      <alignment vertical="center"/>
    </xf>
    <xf numFmtId="3" fontId="8" fillId="2" borderId="0" xfId="1" applyNumberFormat="1" applyFill="1" applyAlignment="1">
      <alignment vertical="center"/>
    </xf>
    <xf numFmtId="3" fontId="8" fillId="0" borderId="0" xfId="1" applyNumberFormat="1" applyAlignment="1">
      <alignment vertical="center"/>
    </xf>
    <xf numFmtId="3" fontId="5" fillId="2" borderId="0" xfId="1" applyNumberFormat="1" applyFont="1" applyFill="1" applyAlignment="1">
      <alignment vertical="center"/>
    </xf>
    <xf numFmtId="3" fontId="14" fillId="2" borderId="0" xfId="1" applyNumberFormat="1" applyFont="1" applyFill="1" applyAlignment="1">
      <alignment vertical="center"/>
    </xf>
    <xf numFmtId="3" fontId="7" fillId="2" borderId="3" xfId="7" applyNumberFormat="1" applyFont="1" applyFill="1" applyBorder="1" applyAlignment="1">
      <alignment horizontal="right" vertical="center"/>
    </xf>
    <xf numFmtId="3" fontId="7" fillId="5" borderId="3" xfId="7" applyNumberFormat="1" applyFont="1" applyFill="1" applyBorder="1" applyAlignment="1">
      <alignment horizontal="right" vertical="center"/>
    </xf>
    <xf numFmtId="3" fontId="7" fillId="5" borderId="3" xfId="9" applyNumberFormat="1" applyFont="1" applyFill="1" applyBorder="1" applyAlignment="1">
      <alignment horizontal="right" vertical="center"/>
    </xf>
    <xf numFmtId="3" fontId="8" fillId="2" borderId="0" xfId="1" applyNumberFormat="1" applyFill="1"/>
    <xf numFmtId="3" fontId="8" fillId="0" borderId="0" xfId="1" applyNumberFormat="1"/>
    <xf numFmtId="43" fontId="5" fillId="2" borderId="0" xfId="9" applyFont="1" applyFill="1" applyAlignment="1">
      <alignment vertical="center"/>
    </xf>
    <xf numFmtId="43" fontId="7" fillId="2" borderId="3" xfId="9" applyFont="1" applyFill="1" applyBorder="1" applyAlignment="1">
      <alignment horizontal="right" vertical="center"/>
    </xf>
    <xf numFmtId="43" fontId="8" fillId="2" borderId="0" xfId="9" applyFont="1" applyFill="1"/>
    <xf numFmtId="43" fontId="7" fillId="5" borderId="3" xfId="9" applyFont="1" applyFill="1" applyBorder="1" applyAlignment="1">
      <alignment horizontal="right" vertical="center"/>
    </xf>
    <xf numFmtId="0" fontId="15" fillId="7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3" fontId="7" fillId="0" borderId="3" xfId="7" applyNumberFormat="1" applyFont="1" applyFill="1" applyBorder="1" applyAlignment="1">
      <alignment horizontal="right" vertical="center"/>
    </xf>
    <xf numFmtId="43" fontId="7" fillId="0" borderId="3" xfId="9" applyFont="1" applyFill="1" applyBorder="1" applyAlignment="1">
      <alignment horizontal="right" vertical="center"/>
    </xf>
    <xf numFmtId="3" fontId="7" fillId="0" borderId="3" xfId="9" applyNumberFormat="1" applyFont="1" applyFill="1" applyBorder="1" applyAlignment="1">
      <alignment horizontal="right" vertical="center"/>
    </xf>
    <xf numFmtId="4" fontId="4" fillId="11" borderId="3" xfId="20" applyNumberFormat="1" applyFont="1" applyFill="1" applyBorder="1" applyAlignment="1">
      <alignment horizontal="center" vertical="center"/>
    </xf>
    <xf numFmtId="4" fontId="4" fillId="3" borderId="3" xfId="20" applyNumberFormat="1" applyFont="1" applyFill="1" applyBorder="1" applyAlignment="1">
      <alignment horizontal="center" vertical="center"/>
    </xf>
    <xf numFmtId="43" fontId="4" fillId="3" borderId="3" xfId="22" applyFont="1" applyFill="1" applyBorder="1" applyAlignment="1">
      <alignment horizontal="center" vertical="center"/>
    </xf>
    <xf numFmtId="0" fontId="8" fillId="0" borderId="2" xfId="20" applyFont="1" applyBorder="1" applyAlignment="1">
      <alignment horizontal="justify" vertical="center"/>
    </xf>
    <xf numFmtId="4" fontId="8" fillId="0" borderId="3" xfId="14" applyNumberFormat="1" applyFont="1" applyFill="1" applyBorder="1" applyAlignment="1">
      <alignment vertical="center"/>
    </xf>
    <xf numFmtId="4" fontId="8" fillId="12" borderId="3" xfId="14" applyNumberFormat="1" applyFont="1" applyFill="1" applyBorder="1" applyAlignment="1">
      <alignment vertical="center"/>
    </xf>
    <xf numFmtId="4" fontId="8" fillId="0" borderId="3" xfId="15" applyNumberFormat="1" applyFont="1" applyFill="1" applyBorder="1" applyAlignment="1">
      <alignment horizontal="right" vertical="center"/>
    </xf>
    <xf numFmtId="4" fontId="8" fillId="11" borderId="3" xfId="14" applyNumberFormat="1" applyFont="1" applyFill="1" applyBorder="1" applyAlignment="1">
      <alignment vertical="center"/>
    </xf>
    <xf numFmtId="4" fontId="8" fillId="13" borderId="3" xfId="15" applyNumberFormat="1" applyFont="1" applyFill="1" applyBorder="1" applyAlignment="1">
      <alignment horizontal="right" vertical="center"/>
    </xf>
    <xf numFmtId="43" fontId="8" fillId="13" borderId="3" xfId="22" applyFont="1" applyFill="1" applyBorder="1" applyAlignment="1">
      <alignment horizontal="right" vertical="center"/>
    </xf>
    <xf numFmtId="4" fontId="2" fillId="0" borderId="3" xfId="14" applyNumberFormat="1" applyFont="1" applyFill="1" applyBorder="1" applyAlignment="1">
      <alignment vertical="center"/>
    </xf>
    <xf numFmtId="0" fontId="10" fillId="11" borderId="3" xfId="20" applyFont="1" applyFill="1" applyBorder="1" applyAlignment="1">
      <alignment horizontal="justify" vertical="center" wrapText="1"/>
    </xf>
    <xf numFmtId="4" fontId="4" fillId="11" borderId="3" xfId="14" applyNumberFormat="1" applyFont="1" applyFill="1" applyBorder="1" applyAlignment="1">
      <alignment vertical="center"/>
    </xf>
    <xf numFmtId="43" fontId="4" fillId="11" borderId="3" xfId="22" applyFont="1" applyFill="1" applyBorder="1" applyAlignment="1">
      <alignment vertical="center"/>
    </xf>
    <xf numFmtId="4" fontId="4" fillId="4" borderId="3" xfId="17" applyNumberFormat="1" applyFont="1" applyFill="1" applyBorder="1" applyAlignment="1">
      <alignment horizontal="center" vertical="center" wrapText="1"/>
    </xf>
    <xf numFmtId="4" fontId="4" fillId="14" borderId="3" xfId="17" applyNumberFormat="1" applyFont="1" applyFill="1" applyBorder="1" applyAlignment="1">
      <alignment horizontal="center" vertical="center" wrapText="1"/>
    </xf>
    <xf numFmtId="4" fontId="4" fillId="15" borderId="3" xfId="17" applyNumberFormat="1" applyFont="1" applyFill="1" applyBorder="1" applyAlignment="1">
      <alignment horizontal="center" vertical="center" wrapText="1"/>
    </xf>
    <xf numFmtId="0" fontId="8" fillId="0" borderId="3" xfId="17" applyFont="1" applyBorder="1" applyAlignment="1">
      <alignment horizontal="justify" vertical="center" wrapText="1"/>
    </xf>
    <xf numFmtId="4" fontId="8" fillId="14" borderId="3" xfId="14" applyNumberFormat="1" applyFont="1" applyFill="1" applyBorder="1" applyAlignment="1">
      <alignment vertical="center"/>
    </xf>
    <xf numFmtId="4" fontId="8" fillId="16" borderId="3" xfId="14" applyNumberFormat="1" applyFont="1" applyFill="1" applyBorder="1" applyAlignment="1">
      <alignment vertical="center"/>
    </xf>
    <xf numFmtId="0" fontId="4" fillId="11" borderId="3" xfId="17" applyFont="1" applyFill="1" applyBorder="1" applyAlignment="1">
      <alignment horizontal="justify" vertical="center" wrapText="1"/>
    </xf>
    <xf numFmtId="4" fontId="4" fillId="17" borderId="3" xfId="14" applyNumberFormat="1" applyFont="1" applyFill="1" applyBorder="1" applyAlignment="1">
      <alignment vertical="center" wrapText="1"/>
    </xf>
    <xf numFmtId="4" fontId="4" fillId="18" borderId="3" xfId="14" applyNumberFormat="1" applyFont="1" applyFill="1" applyBorder="1" applyAlignment="1">
      <alignment vertical="center" wrapText="1"/>
    </xf>
    <xf numFmtId="4" fontId="4" fillId="4" borderId="3" xfId="14" applyNumberFormat="1" applyFont="1" applyFill="1" applyBorder="1" applyAlignment="1">
      <alignment vertical="center" wrapText="1"/>
    </xf>
    <xf numFmtId="0" fontId="16" fillId="4" borderId="3" xfId="1" applyFont="1" applyFill="1" applyBorder="1" applyAlignment="1">
      <alignment horizontal="center" vertical="center"/>
    </xf>
    <xf numFmtId="3" fontId="16" fillId="4" borderId="3" xfId="1" applyNumberFormat="1" applyFont="1" applyFill="1" applyBorder="1" applyAlignment="1">
      <alignment horizontal="center" vertical="center" wrapText="1"/>
    </xf>
    <xf numFmtId="43" fontId="16" fillId="4" borderId="3" xfId="9" applyFont="1" applyFill="1" applyBorder="1" applyAlignment="1">
      <alignment horizontal="center" vertical="center" wrapText="1"/>
    </xf>
    <xf numFmtId="3" fontId="16" fillId="4" borderId="3" xfId="9" applyNumberFormat="1" applyFont="1" applyFill="1" applyBorder="1" applyAlignment="1">
      <alignment horizontal="center" vertical="center" wrapText="1"/>
    </xf>
    <xf numFmtId="0" fontId="8" fillId="0" borderId="3" xfId="1" applyBorder="1" applyAlignment="1">
      <alignment wrapText="1"/>
    </xf>
    <xf numFmtId="3" fontId="8" fillId="0" borderId="3" xfId="1" applyNumberFormat="1" applyBorder="1"/>
    <xf numFmtId="43" fontId="8" fillId="0" borderId="3" xfId="9" applyFont="1" applyBorder="1"/>
    <xf numFmtId="0" fontId="17" fillId="2" borderId="3" xfId="1" applyFont="1" applyFill="1" applyBorder="1" applyAlignment="1">
      <alignment horizontal="center" vertical="center" wrapText="1"/>
    </xf>
    <xf numFmtId="3" fontId="19" fillId="2" borderId="3" xfId="7" applyNumberFormat="1" applyFont="1" applyFill="1" applyBorder="1" applyAlignment="1">
      <alignment horizontal="right" vertical="center"/>
    </xf>
    <xf numFmtId="43" fontId="19" fillId="2" borderId="3" xfId="9" applyFont="1" applyFill="1" applyBorder="1" applyAlignment="1">
      <alignment horizontal="right" vertical="center"/>
    </xf>
    <xf numFmtId="3" fontId="19" fillId="2" borderId="3" xfId="9" applyNumberFormat="1" applyFont="1" applyFill="1" applyBorder="1" applyAlignment="1">
      <alignment horizontal="right" vertical="center"/>
    </xf>
    <xf numFmtId="0" fontId="13" fillId="0" borderId="3" xfId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3" fillId="5" borderId="3" xfId="1" applyFont="1" applyFill="1" applyBorder="1" applyAlignment="1">
      <alignment horizontal="center" vertical="center" wrapText="1"/>
    </xf>
    <xf numFmtId="3" fontId="18" fillId="5" borderId="3" xfId="7" applyNumberFormat="1" applyFont="1" applyFill="1" applyBorder="1" applyAlignment="1">
      <alignment horizontal="right" vertical="center"/>
    </xf>
    <xf numFmtId="165" fontId="18" fillId="5" borderId="3" xfId="9" applyNumberFormat="1" applyFont="1" applyFill="1" applyBorder="1" applyAlignment="1">
      <alignment horizontal="right" vertical="center"/>
    </xf>
    <xf numFmtId="4" fontId="8" fillId="10" borderId="3" xfId="14" applyNumberFormat="1" applyFont="1" applyFill="1" applyBorder="1" applyAlignment="1">
      <alignment vertical="center" wrapText="1"/>
    </xf>
    <xf numFmtId="4" fontId="4" fillId="10" borderId="3" xfId="14" applyNumberFormat="1" applyFont="1" applyFill="1" applyBorder="1" applyAlignment="1">
      <alignment vertical="center" wrapText="1"/>
    </xf>
    <xf numFmtId="4" fontId="8" fillId="10" borderId="3" xfId="14" applyNumberFormat="1" applyFont="1" applyFill="1" applyBorder="1" applyAlignment="1">
      <alignment vertical="center"/>
    </xf>
    <xf numFmtId="4" fontId="2" fillId="10" borderId="3" xfId="15" applyNumberFormat="1" applyFont="1" applyFill="1" applyBorder="1" applyAlignment="1">
      <alignment horizontal="right" vertical="center"/>
    </xf>
    <xf numFmtId="4" fontId="8" fillId="10" borderId="3" xfId="15" applyNumberFormat="1" applyFont="1" applyFill="1" applyBorder="1" applyAlignment="1">
      <alignment horizontal="right" vertical="center"/>
    </xf>
    <xf numFmtId="43" fontId="0" fillId="0" borderId="0" xfId="2" applyFont="1"/>
    <xf numFmtId="0" fontId="25" fillId="19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6" fillId="4" borderId="6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/>
    </xf>
    <xf numFmtId="0" fontId="6" fillId="4" borderId="8" xfId="0" applyFont="1" applyFill="1" applyBorder="1" applyAlignment="1">
      <alignment vertical="center"/>
    </xf>
    <xf numFmtId="165" fontId="6" fillId="4" borderId="3" xfId="2" applyNumberFormat="1" applyFont="1" applyFill="1" applyBorder="1" applyAlignment="1">
      <alignment vertical="center"/>
    </xf>
    <xf numFmtId="165" fontId="6" fillId="4" borderId="3" xfId="2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 wrapText="1"/>
    </xf>
    <xf numFmtId="0" fontId="7" fillId="0" borderId="3" xfId="0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165" fontId="7" fillId="0" borderId="3" xfId="2" applyNumberFormat="1" applyFont="1" applyBorder="1" applyAlignment="1">
      <alignment horizontal="center" vertical="center"/>
    </xf>
    <xf numFmtId="165" fontId="7" fillId="0" borderId="3" xfId="2" applyNumberFormat="1" applyFont="1" applyBorder="1" applyAlignment="1">
      <alignment horizontal="right" vertical="center"/>
    </xf>
    <xf numFmtId="12" fontId="7" fillId="0" borderId="3" xfId="0" applyNumberFormat="1" applyFont="1" applyBorder="1" applyAlignment="1">
      <alignment vertical="center" wrapText="1"/>
    </xf>
    <xf numFmtId="12" fontId="7" fillId="0" borderId="3" xfId="0" applyNumberFormat="1" applyFont="1" applyFill="1" applyBorder="1" applyAlignment="1">
      <alignment vertical="center"/>
    </xf>
    <xf numFmtId="0" fontId="7" fillId="5" borderId="3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/>
    </xf>
    <xf numFmtId="12" fontId="7" fillId="5" borderId="3" xfId="0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165" fontId="7" fillId="0" borderId="3" xfId="2" applyNumberFormat="1" applyFont="1" applyBorder="1" applyAlignment="1">
      <alignment horizontal="right" vertical="center" wrapText="1"/>
    </xf>
    <xf numFmtId="12" fontId="7" fillId="5" borderId="3" xfId="0" applyNumberFormat="1" applyFont="1" applyFill="1" applyBorder="1" applyAlignment="1">
      <alignment vertical="center"/>
    </xf>
    <xf numFmtId="43" fontId="8" fillId="0" borderId="0" xfId="1" applyNumberFormat="1"/>
    <xf numFmtId="0" fontId="7" fillId="6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165" fontId="7" fillId="0" borderId="3" xfId="2" applyNumberFormat="1" applyFont="1" applyBorder="1" applyAlignment="1">
      <alignment horizontal="center" vertical="center" wrapText="1"/>
    </xf>
    <xf numFmtId="12" fontId="7" fillId="0" borderId="3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right" vertical="center" wrapText="1"/>
    </xf>
    <xf numFmtId="165" fontId="7" fillId="0" borderId="3" xfId="2" applyNumberFormat="1" applyFont="1" applyFill="1" applyBorder="1" applyAlignment="1">
      <alignment horizontal="center" vertical="center" wrapText="1"/>
    </xf>
    <xf numFmtId="165" fontId="7" fillId="0" borderId="3" xfId="2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43" fontId="0" fillId="0" borderId="0" xfId="2" applyFont="1" applyFill="1" applyAlignment="1">
      <alignment wrapText="1"/>
    </xf>
    <xf numFmtId="0" fontId="0" fillId="0" borderId="0" xfId="0" applyFill="1"/>
    <xf numFmtId="43" fontId="0" fillId="0" borderId="0" xfId="2" applyFont="1" applyFill="1"/>
    <xf numFmtId="0" fontId="6" fillId="0" borderId="3" xfId="0" applyFont="1" applyBorder="1" applyAlignment="1">
      <alignment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43" fontId="0" fillId="0" borderId="0" xfId="2" applyFont="1" applyAlignment="1">
      <alignment wrapText="1"/>
    </xf>
    <xf numFmtId="0" fontId="7" fillId="0" borderId="3" xfId="0" applyFont="1" applyBorder="1" applyAlignment="1">
      <alignment vertical="center"/>
    </xf>
    <xf numFmtId="3" fontId="7" fillId="0" borderId="3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4" fontId="7" fillId="0" borderId="3" xfId="7" applyNumberFormat="1" applyFont="1" applyFill="1" applyBorder="1" applyAlignment="1">
      <alignment horizontal="right" vertical="center"/>
    </xf>
    <xf numFmtId="4" fontId="7" fillId="0" borderId="3" xfId="9" applyNumberFormat="1" applyFont="1" applyFill="1" applyBorder="1" applyAlignment="1">
      <alignment horizontal="right" vertical="center"/>
    </xf>
    <xf numFmtId="0" fontId="24" fillId="2" borderId="0" xfId="0" applyFont="1" applyFill="1" applyAlignment="1">
      <alignment horizontal="center" vertical="center"/>
    </xf>
    <xf numFmtId="0" fontId="1" fillId="0" borderId="0" xfId="24"/>
    <xf numFmtId="0" fontId="1" fillId="0" borderId="0" xfId="24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" fillId="5" borderId="3" xfId="21" applyFill="1" applyBorder="1" applyAlignment="1">
      <alignment wrapText="1"/>
    </xf>
    <xf numFmtId="43" fontId="0" fillId="21" borderId="3" xfId="22" applyFont="1" applyFill="1" applyBorder="1" applyAlignment="1">
      <alignment wrapText="1"/>
    </xf>
    <xf numFmtId="0" fontId="1" fillId="0" borderId="0" xfId="21" applyAlignment="1">
      <alignment wrapText="1"/>
    </xf>
    <xf numFmtId="0" fontId="1" fillId="0" borderId="3" xfId="21" applyBorder="1"/>
    <xf numFmtId="0" fontId="1" fillId="0" borderId="3" xfId="21" applyBorder="1" applyAlignment="1">
      <alignment wrapText="1"/>
    </xf>
    <xf numFmtId="43" fontId="0" fillId="0" borderId="3" xfId="22" applyFont="1" applyBorder="1"/>
    <xf numFmtId="0" fontId="1" fillId="0" borderId="0" xfId="21"/>
    <xf numFmtId="43" fontId="0" fillId="0" borderId="0" xfId="22" applyFont="1"/>
    <xf numFmtId="0" fontId="21" fillId="5" borderId="3" xfId="21" applyFont="1" applyFill="1" applyBorder="1"/>
    <xf numFmtId="0" fontId="21" fillId="5" borderId="3" xfId="21" applyFont="1" applyFill="1" applyBorder="1" applyAlignment="1">
      <alignment wrapText="1"/>
    </xf>
    <xf numFmtId="43" fontId="21" fillId="20" borderId="3" xfId="22" applyFont="1" applyFill="1" applyBorder="1"/>
    <xf numFmtId="0" fontId="21" fillId="0" borderId="0" xfId="21" applyFont="1"/>
    <xf numFmtId="0" fontId="1" fillId="6" borderId="0" xfId="21" applyFill="1"/>
    <xf numFmtId="0" fontId="21" fillId="6" borderId="3" xfId="21" applyFont="1" applyFill="1" applyBorder="1"/>
    <xf numFmtId="0" fontId="21" fillId="8" borderId="3" xfId="17" applyFont="1" applyFill="1" applyBorder="1"/>
    <xf numFmtId="0" fontId="21" fillId="0" borderId="3" xfId="17" applyFont="1" applyBorder="1"/>
    <xf numFmtId="43" fontId="21" fillId="5" borderId="3" xfId="12" applyFont="1" applyFill="1" applyBorder="1"/>
    <xf numFmtId="43" fontId="21" fillId="9" borderId="3" xfId="12" applyFont="1" applyFill="1" applyBorder="1"/>
    <xf numFmtId="0" fontId="21" fillId="0" borderId="0" xfId="17" applyFont="1"/>
    <xf numFmtId="0" fontId="1" fillId="0" borderId="0" xfId="17"/>
    <xf numFmtId="43" fontId="0" fillId="0" borderId="0" xfId="12" applyFont="1"/>
    <xf numFmtId="43" fontId="21" fillId="0" borderId="0" xfId="12" applyFont="1"/>
    <xf numFmtId="0" fontId="21" fillId="22" borderId="8" xfId="17" applyFont="1" applyFill="1" applyBorder="1"/>
    <xf numFmtId="0" fontId="21" fillId="22" borderId="8" xfId="17" applyFont="1" applyFill="1" applyBorder="1" applyAlignment="1">
      <alignment wrapText="1"/>
    </xf>
    <xf numFmtId="0" fontId="27" fillId="0" borderId="3" xfId="17" applyFont="1" applyFill="1" applyBorder="1"/>
    <xf numFmtId="43" fontId="8" fillId="0" borderId="3" xfId="12" applyFont="1" applyFill="1" applyBorder="1"/>
    <xf numFmtId="43" fontId="28" fillId="0" borderId="3" xfId="12" applyFont="1" applyFill="1" applyBorder="1"/>
    <xf numFmtId="43" fontId="27" fillId="0" borderId="8" xfId="17" applyNumberFormat="1" applyFont="1" applyFill="1" applyBorder="1"/>
    <xf numFmtId="43" fontId="27" fillId="0" borderId="3" xfId="17" applyNumberFormat="1" applyFont="1" applyFill="1" applyBorder="1"/>
    <xf numFmtId="0" fontId="27" fillId="0" borderId="0" xfId="17" applyFont="1" applyFill="1"/>
    <xf numFmtId="43" fontId="27" fillId="0" borderId="3" xfId="12" applyFont="1" applyFill="1" applyBorder="1"/>
    <xf numFmtId="0" fontId="28" fillId="0" borderId="0" xfId="17" applyFont="1" applyFill="1"/>
    <xf numFmtId="0" fontId="28" fillId="0" borderId="3" xfId="17" applyFont="1" applyFill="1" applyBorder="1"/>
    <xf numFmtId="43" fontId="28" fillId="0" borderId="8" xfId="17" applyNumberFormat="1" applyFont="1" applyFill="1" applyBorder="1"/>
    <xf numFmtId="0" fontId="27" fillId="0" borderId="8" xfId="17" applyFont="1" applyFill="1" applyBorder="1"/>
    <xf numFmtId="0" fontId="27" fillId="0" borderId="6" xfId="17" applyFont="1" applyFill="1" applyBorder="1"/>
    <xf numFmtId="0" fontId="27" fillId="0" borderId="2" xfId="17" applyFont="1" applyFill="1" applyBorder="1"/>
    <xf numFmtId="43" fontId="8" fillId="0" borderId="2" xfId="12" applyFont="1" applyFill="1" applyBorder="1"/>
    <xf numFmtId="43" fontId="28" fillId="0" borderId="2" xfId="12" applyFont="1" applyFill="1" applyBorder="1"/>
    <xf numFmtId="43" fontId="27" fillId="0" borderId="2" xfId="17" applyNumberFormat="1" applyFont="1" applyFill="1" applyBorder="1"/>
    <xf numFmtId="0" fontId="27" fillId="0" borderId="1" xfId="17" applyFont="1" applyFill="1" applyBorder="1"/>
    <xf numFmtId="43" fontId="8" fillId="0" borderId="1" xfId="12" applyFont="1" applyFill="1" applyBorder="1"/>
    <xf numFmtId="43" fontId="28" fillId="0" borderId="1" xfId="12" applyFont="1" applyFill="1" applyBorder="1"/>
    <xf numFmtId="43" fontId="27" fillId="0" borderId="17" xfId="17" applyNumberFormat="1" applyFont="1" applyFill="1" applyBorder="1"/>
    <xf numFmtId="43" fontId="27" fillId="0" borderId="1" xfId="17" applyNumberFormat="1" applyFont="1" applyFill="1" applyBorder="1"/>
    <xf numFmtId="43" fontId="27" fillId="0" borderId="4" xfId="17" applyNumberFormat="1" applyFont="1" applyFill="1" applyBorder="1"/>
    <xf numFmtId="0" fontId="27" fillId="0" borderId="0" xfId="17" applyFont="1" applyFill="1" applyBorder="1"/>
    <xf numFmtId="43" fontId="8" fillId="0" borderId="0" xfId="12" applyFont="1" applyFill="1" applyBorder="1"/>
    <xf numFmtId="43" fontId="28" fillId="0" borderId="0" xfId="12" applyFont="1" applyFill="1" applyBorder="1"/>
    <xf numFmtId="43" fontId="27" fillId="0" borderId="0" xfId="17" applyNumberFormat="1" applyFont="1" applyFill="1" applyBorder="1"/>
    <xf numFmtId="0" fontId="28" fillId="9" borderId="3" xfId="17" applyFont="1" applyFill="1" applyBorder="1"/>
    <xf numFmtId="0" fontId="28" fillId="0" borderId="0" xfId="17" applyFont="1" applyFill="1" applyBorder="1"/>
    <xf numFmtId="43" fontId="21" fillId="0" borderId="0" xfId="12" applyFont="1" applyFill="1" applyBorder="1"/>
    <xf numFmtId="0" fontId="21" fillId="0" borderId="0" xfId="17" applyFont="1" applyFill="1" applyBorder="1"/>
    <xf numFmtId="0" fontId="21" fillId="0" borderId="0" xfId="17" applyFont="1" applyFill="1" applyBorder="1" applyAlignment="1">
      <alignment wrapText="1"/>
    </xf>
    <xf numFmtId="0" fontId="28" fillId="9" borderId="2" xfId="17" applyFont="1" applyFill="1" applyBorder="1"/>
    <xf numFmtId="43" fontId="21" fillId="5" borderId="2" xfId="12" applyFont="1" applyFill="1" applyBorder="1"/>
    <xf numFmtId="43" fontId="21" fillId="9" borderId="2" xfId="12" applyFont="1" applyFill="1" applyBorder="1"/>
    <xf numFmtId="43" fontId="21" fillId="22" borderId="8" xfId="17" applyNumberFormat="1" applyFont="1" applyFill="1" applyBorder="1"/>
    <xf numFmtId="43" fontId="21" fillId="22" borderId="8" xfId="9" applyFont="1" applyFill="1" applyBorder="1"/>
    <xf numFmtId="43" fontId="21" fillId="22" borderId="8" xfId="9" applyFont="1" applyFill="1" applyBorder="1" applyAlignment="1">
      <alignment wrapText="1"/>
    </xf>
    <xf numFmtId="43" fontId="21" fillId="9" borderId="2" xfId="9" applyFont="1" applyFill="1" applyBorder="1"/>
    <xf numFmtId="4" fontId="4" fillId="4" borderId="6" xfId="17" applyNumberFormat="1" applyFont="1" applyFill="1" applyBorder="1" applyAlignment="1">
      <alignment horizontal="center" vertical="center" wrapText="1"/>
    </xf>
    <xf numFmtId="4" fontId="4" fillId="4" borderId="7" xfId="17" applyNumberFormat="1" applyFont="1" applyFill="1" applyBorder="1" applyAlignment="1">
      <alignment horizontal="center" vertical="center" wrapText="1"/>
    </xf>
    <xf numFmtId="4" fontId="4" fillId="4" borderId="8" xfId="17" applyNumberFormat="1" applyFont="1" applyFill="1" applyBorder="1" applyAlignment="1">
      <alignment horizontal="center" vertical="center" wrapText="1"/>
    </xf>
    <xf numFmtId="2" fontId="23" fillId="11" borderId="3" xfId="17" applyNumberFormat="1" applyFont="1" applyFill="1" applyBorder="1" applyAlignment="1">
      <alignment horizontal="center" vertical="justify" wrapText="1"/>
    </xf>
    <xf numFmtId="4" fontId="14" fillId="14" borderId="3" xfId="17" applyNumberFormat="1" applyFont="1" applyFill="1" applyBorder="1" applyAlignment="1">
      <alignment horizontal="center" vertical="center"/>
    </xf>
    <xf numFmtId="4" fontId="4" fillId="15" borderId="3" xfId="17" applyNumberFormat="1" applyFont="1" applyFill="1" applyBorder="1" applyAlignment="1">
      <alignment horizontal="center" vertical="center"/>
    </xf>
    <xf numFmtId="2" fontId="23" fillId="11" borderId="1" xfId="20" applyNumberFormat="1" applyFont="1" applyFill="1" applyBorder="1" applyAlignment="1">
      <alignment horizontal="center" vertical="justify"/>
    </xf>
    <xf numFmtId="2" fontId="23" fillId="11" borderId="2" xfId="20" applyNumberFormat="1" applyFont="1" applyFill="1" applyBorder="1" applyAlignment="1">
      <alignment horizontal="center" vertical="justify"/>
    </xf>
    <xf numFmtId="4" fontId="4" fillId="11" borderId="3" xfId="20" applyNumberFormat="1" applyFont="1" applyFill="1" applyBorder="1" applyAlignment="1">
      <alignment horizontal="center" vertical="center"/>
    </xf>
    <xf numFmtId="4" fontId="4" fillId="3" borderId="3" xfId="20" applyNumberFormat="1" applyFont="1" applyFill="1" applyBorder="1" applyAlignment="1">
      <alignment horizontal="center" vertical="center"/>
    </xf>
    <xf numFmtId="3" fontId="15" fillId="7" borderId="3" xfId="1" applyNumberFormat="1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1" fillId="5" borderId="6" xfId="21" applyFont="1" applyFill="1" applyBorder="1" applyAlignment="1">
      <alignment horizontal="center"/>
    </xf>
    <xf numFmtId="0" fontId="21" fillId="5" borderId="7" xfId="21" applyFont="1" applyFill="1" applyBorder="1" applyAlignment="1">
      <alignment horizontal="center"/>
    </xf>
    <xf numFmtId="0" fontId="21" fillId="5" borderId="8" xfId="21" applyFont="1" applyFill="1" applyBorder="1" applyAlignment="1">
      <alignment horizontal="center"/>
    </xf>
    <xf numFmtId="0" fontId="21" fillId="6" borderId="3" xfId="21" applyFont="1" applyFill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9" fillId="6" borderId="5" xfId="0" applyFont="1" applyFill="1" applyBorder="1" applyAlignment="1">
      <alignment horizontal="center" vertical="center"/>
    </xf>
    <xf numFmtId="0" fontId="26" fillId="5" borderId="16" xfId="17" applyFont="1" applyFill="1" applyBorder="1" applyAlignment="1">
      <alignment horizontal="center"/>
    </xf>
    <xf numFmtId="0" fontId="26" fillId="5" borderId="0" xfId="17" applyFont="1" applyFill="1" applyBorder="1" applyAlignment="1">
      <alignment horizontal="center"/>
    </xf>
    <xf numFmtId="0" fontId="24" fillId="2" borderId="15" xfId="0" applyFont="1" applyFill="1" applyBorder="1" applyAlignment="1">
      <alignment horizontal="center" vertical="center"/>
    </xf>
    <xf numFmtId="0" fontId="24" fillId="9" borderId="12" xfId="0" applyFont="1" applyFill="1" applyBorder="1" applyAlignment="1">
      <alignment horizontal="center"/>
    </xf>
    <xf numFmtId="0" fontId="24" fillId="9" borderId="13" xfId="0" applyFont="1" applyFill="1" applyBorder="1" applyAlignment="1">
      <alignment horizontal="center"/>
    </xf>
    <xf numFmtId="0" fontId="24" fillId="9" borderId="14" xfId="0" applyFont="1" applyFill="1" applyBorder="1" applyAlignment="1">
      <alignment horizontal="center"/>
    </xf>
    <xf numFmtId="0" fontId="24" fillId="9" borderId="9" xfId="0" applyFont="1" applyFill="1" applyBorder="1" applyAlignment="1">
      <alignment horizontal="center"/>
    </xf>
    <xf numFmtId="0" fontId="24" fillId="9" borderId="10" xfId="0" applyFont="1" applyFill="1" applyBorder="1" applyAlignment="1">
      <alignment horizontal="center"/>
    </xf>
    <xf numFmtId="0" fontId="24" fillId="9" borderId="11" xfId="0" applyFont="1" applyFill="1" applyBorder="1" applyAlignment="1">
      <alignment horizontal="center"/>
    </xf>
    <xf numFmtId="0" fontId="20" fillId="9" borderId="0" xfId="1" applyFont="1" applyFill="1" applyAlignment="1">
      <alignment horizontal="center" vertical="center"/>
    </xf>
  </cellXfs>
  <cellStyles count="25">
    <cellStyle name="Euro" xfId="3"/>
    <cellStyle name="Millares" xfId="9" builtinId="3"/>
    <cellStyle name="Millares 2" xfId="2"/>
    <cellStyle name="Millares 2 2" xfId="14"/>
    <cellStyle name="Millares 2 2 2" xfId="15"/>
    <cellStyle name="Millares 3" xfId="4"/>
    <cellStyle name="Millares 4" xfId="5"/>
    <cellStyle name="Millares 5" xfId="7"/>
    <cellStyle name="Millares 5 2" xfId="12"/>
    <cellStyle name="Millares 6" xfId="16"/>
    <cellStyle name="Millares 7" xfId="22"/>
    <cellStyle name="Moneda 2" xfId="10"/>
    <cellStyle name="Normal" xfId="0" builtinId="0"/>
    <cellStyle name="Normal 2" xfId="1"/>
    <cellStyle name="Normal 3" xfId="6"/>
    <cellStyle name="Normal 4" xfId="17"/>
    <cellStyle name="Normal 4 3" xfId="21"/>
    <cellStyle name="Normal 5" xfId="18"/>
    <cellStyle name="Normal 5 2" xfId="23"/>
    <cellStyle name="Normal 5 3" xfId="20"/>
    <cellStyle name="Normal 6" xfId="19"/>
    <cellStyle name="Normal 7" xfId="24"/>
    <cellStyle name="Porcentaje 2" xfId="8"/>
    <cellStyle name="Porcentaje 2 2" xfId="13"/>
    <cellStyle name="Porcentaje 3" xfId="11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B7"/>
      <color rgb="FFFFFF99"/>
      <color rgb="FFFF8B8B"/>
      <color rgb="FF2C8698"/>
      <color rgb="FFBA8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38"/>
  <sheetViews>
    <sheetView tabSelected="1" zoomScale="80" zoomScaleNormal="80" workbookViewId="0">
      <selection sqref="A1:M1"/>
    </sheetView>
  </sheetViews>
  <sheetFormatPr baseColWidth="10" defaultRowHeight="12.75" x14ac:dyDescent="0.2"/>
  <cols>
    <col min="1" max="1" width="47" style="6" customWidth="1"/>
    <col min="2" max="2" width="15" style="17" customWidth="1"/>
    <col min="3" max="3" width="12.85546875" style="17" customWidth="1"/>
    <col min="4" max="5" width="14.7109375" style="17" customWidth="1"/>
    <col min="6" max="6" width="12.85546875" style="17" customWidth="1"/>
    <col min="7" max="7" width="14.140625" style="17" customWidth="1"/>
    <col min="8" max="8" width="15" style="2" bestFit="1" customWidth="1"/>
    <col min="9" max="9" width="13.85546875" style="2" bestFit="1" customWidth="1"/>
    <col min="10" max="10" width="15" style="17" bestFit="1" customWidth="1"/>
    <col min="11" max="11" width="15.7109375" style="17" customWidth="1"/>
    <col min="12" max="13" width="15.42578125" style="17" customWidth="1"/>
    <col min="14" max="14" width="13.85546875" style="1" bestFit="1" customWidth="1"/>
    <col min="15" max="15" width="15.140625" style="2" bestFit="1" customWidth="1"/>
    <col min="16" max="16" width="13.85546875" style="2" bestFit="1" customWidth="1"/>
    <col min="17" max="17" width="16.5703125" style="1" customWidth="1"/>
    <col min="18" max="18" width="14.140625" style="1" customWidth="1"/>
    <col min="19" max="230" width="11.42578125" style="1"/>
    <col min="231" max="231" width="6.140625" style="1" bestFit="1" customWidth="1"/>
    <col min="232" max="232" width="27.140625" style="1" bestFit="1" customWidth="1"/>
    <col min="233" max="233" width="14.85546875" style="1" bestFit="1" customWidth="1"/>
    <col min="234" max="234" width="13.85546875" style="1" bestFit="1" customWidth="1"/>
    <col min="235" max="235" width="14.85546875" style="1" bestFit="1" customWidth="1"/>
    <col min="236" max="236" width="13.85546875" style="1" customWidth="1"/>
    <col min="237" max="237" width="14.85546875" style="1" bestFit="1" customWidth="1"/>
    <col min="238" max="238" width="9.42578125" style="1" bestFit="1" customWidth="1"/>
    <col min="239" max="239" width="7.7109375" style="1" bestFit="1" customWidth="1"/>
    <col min="240" max="240" width="8.7109375" style="1" bestFit="1" customWidth="1"/>
    <col min="241" max="241" width="12.85546875" style="1" bestFit="1" customWidth="1"/>
    <col min="242" max="242" width="7.7109375" style="1" bestFit="1" customWidth="1"/>
    <col min="243" max="243" width="11.5703125" style="1" bestFit="1" customWidth="1"/>
    <col min="244" max="244" width="9.5703125" style="1" bestFit="1" customWidth="1"/>
    <col min="245" max="486" width="11.42578125" style="1"/>
    <col min="487" max="487" width="6.140625" style="1" bestFit="1" customWidth="1"/>
    <col min="488" max="488" width="27.140625" style="1" bestFit="1" customWidth="1"/>
    <col min="489" max="489" width="14.85546875" style="1" bestFit="1" customWidth="1"/>
    <col min="490" max="490" width="13.85546875" style="1" bestFit="1" customWidth="1"/>
    <col min="491" max="491" width="14.85546875" style="1" bestFit="1" customWidth="1"/>
    <col min="492" max="492" width="13.85546875" style="1" customWidth="1"/>
    <col min="493" max="493" width="14.85546875" style="1" bestFit="1" customWidth="1"/>
    <col min="494" max="494" width="9.42578125" style="1" bestFit="1" customWidth="1"/>
    <col min="495" max="495" width="7.7109375" style="1" bestFit="1" customWidth="1"/>
    <col min="496" max="496" width="8.7109375" style="1" bestFit="1" customWidth="1"/>
    <col min="497" max="497" width="12.85546875" style="1" bestFit="1" customWidth="1"/>
    <col min="498" max="498" width="7.7109375" style="1" bestFit="1" customWidth="1"/>
    <col min="499" max="499" width="11.5703125" style="1" bestFit="1" customWidth="1"/>
    <col min="500" max="500" width="9.5703125" style="1" bestFit="1" customWidth="1"/>
    <col min="501" max="742" width="11.42578125" style="1"/>
    <col min="743" max="743" width="6.140625" style="1" bestFit="1" customWidth="1"/>
    <col min="744" max="744" width="27.140625" style="1" bestFit="1" customWidth="1"/>
    <col min="745" max="745" width="14.85546875" style="1" bestFit="1" customWidth="1"/>
    <col min="746" max="746" width="13.85546875" style="1" bestFit="1" customWidth="1"/>
    <col min="747" max="747" width="14.85546875" style="1" bestFit="1" customWidth="1"/>
    <col min="748" max="748" width="13.85546875" style="1" customWidth="1"/>
    <col min="749" max="749" width="14.85546875" style="1" bestFit="1" customWidth="1"/>
    <col min="750" max="750" width="9.42578125" style="1" bestFit="1" customWidth="1"/>
    <col min="751" max="751" width="7.7109375" style="1" bestFit="1" customWidth="1"/>
    <col min="752" max="752" width="8.7109375" style="1" bestFit="1" customWidth="1"/>
    <col min="753" max="753" width="12.85546875" style="1" bestFit="1" customWidth="1"/>
    <col min="754" max="754" width="7.7109375" style="1" bestFit="1" customWidth="1"/>
    <col min="755" max="755" width="11.5703125" style="1" bestFit="1" customWidth="1"/>
    <col min="756" max="756" width="9.5703125" style="1" bestFit="1" customWidth="1"/>
    <col min="757" max="998" width="11.42578125" style="1"/>
    <col min="999" max="999" width="6.140625" style="1" bestFit="1" customWidth="1"/>
    <col min="1000" max="1000" width="27.140625" style="1" bestFit="1" customWidth="1"/>
    <col min="1001" max="1001" width="14.85546875" style="1" bestFit="1" customWidth="1"/>
    <col min="1002" max="1002" width="13.85546875" style="1" bestFit="1" customWidth="1"/>
    <col min="1003" max="1003" width="14.85546875" style="1" bestFit="1" customWidth="1"/>
    <col min="1004" max="1004" width="13.85546875" style="1" customWidth="1"/>
    <col min="1005" max="1005" width="14.85546875" style="1" bestFit="1" customWidth="1"/>
    <col min="1006" max="1006" width="9.42578125" style="1" bestFit="1" customWidth="1"/>
    <col min="1007" max="1007" width="7.7109375" style="1" bestFit="1" customWidth="1"/>
    <col min="1008" max="1008" width="8.7109375" style="1" bestFit="1" customWidth="1"/>
    <col min="1009" max="1009" width="12.85546875" style="1" bestFit="1" customWidth="1"/>
    <col min="1010" max="1010" width="7.7109375" style="1" bestFit="1" customWidth="1"/>
    <col min="1011" max="1011" width="11.5703125" style="1" bestFit="1" customWidth="1"/>
    <col min="1012" max="1012" width="9.5703125" style="1" bestFit="1" customWidth="1"/>
    <col min="1013" max="1254" width="11.42578125" style="1"/>
    <col min="1255" max="1255" width="6.140625" style="1" bestFit="1" customWidth="1"/>
    <col min="1256" max="1256" width="27.140625" style="1" bestFit="1" customWidth="1"/>
    <col min="1257" max="1257" width="14.85546875" style="1" bestFit="1" customWidth="1"/>
    <col min="1258" max="1258" width="13.85546875" style="1" bestFit="1" customWidth="1"/>
    <col min="1259" max="1259" width="14.85546875" style="1" bestFit="1" customWidth="1"/>
    <col min="1260" max="1260" width="13.85546875" style="1" customWidth="1"/>
    <col min="1261" max="1261" width="14.85546875" style="1" bestFit="1" customWidth="1"/>
    <col min="1262" max="1262" width="9.42578125" style="1" bestFit="1" customWidth="1"/>
    <col min="1263" max="1263" width="7.7109375" style="1" bestFit="1" customWidth="1"/>
    <col min="1264" max="1264" width="8.7109375" style="1" bestFit="1" customWidth="1"/>
    <col min="1265" max="1265" width="12.85546875" style="1" bestFit="1" customWidth="1"/>
    <col min="1266" max="1266" width="7.7109375" style="1" bestFit="1" customWidth="1"/>
    <col min="1267" max="1267" width="11.5703125" style="1" bestFit="1" customWidth="1"/>
    <col min="1268" max="1268" width="9.5703125" style="1" bestFit="1" customWidth="1"/>
    <col min="1269" max="1510" width="11.42578125" style="1"/>
    <col min="1511" max="1511" width="6.140625" style="1" bestFit="1" customWidth="1"/>
    <col min="1512" max="1512" width="27.140625" style="1" bestFit="1" customWidth="1"/>
    <col min="1513" max="1513" width="14.85546875" style="1" bestFit="1" customWidth="1"/>
    <col min="1514" max="1514" width="13.85546875" style="1" bestFit="1" customWidth="1"/>
    <col min="1515" max="1515" width="14.85546875" style="1" bestFit="1" customWidth="1"/>
    <col min="1516" max="1516" width="13.85546875" style="1" customWidth="1"/>
    <col min="1517" max="1517" width="14.85546875" style="1" bestFit="1" customWidth="1"/>
    <col min="1518" max="1518" width="9.42578125" style="1" bestFit="1" customWidth="1"/>
    <col min="1519" max="1519" width="7.7109375" style="1" bestFit="1" customWidth="1"/>
    <col min="1520" max="1520" width="8.7109375" style="1" bestFit="1" customWidth="1"/>
    <col min="1521" max="1521" width="12.85546875" style="1" bestFit="1" customWidth="1"/>
    <col min="1522" max="1522" width="7.7109375" style="1" bestFit="1" customWidth="1"/>
    <col min="1523" max="1523" width="11.5703125" style="1" bestFit="1" customWidth="1"/>
    <col min="1524" max="1524" width="9.5703125" style="1" bestFit="1" customWidth="1"/>
    <col min="1525" max="1766" width="11.42578125" style="1"/>
    <col min="1767" max="1767" width="6.140625" style="1" bestFit="1" customWidth="1"/>
    <col min="1768" max="1768" width="27.140625" style="1" bestFit="1" customWidth="1"/>
    <col min="1769" max="1769" width="14.85546875" style="1" bestFit="1" customWidth="1"/>
    <col min="1770" max="1770" width="13.85546875" style="1" bestFit="1" customWidth="1"/>
    <col min="1771" max="1771" width="14.85546875" style="1" bestFit="1" customWidth="1"/>
    <col min="1772" max="1772" width="13.85546875" style="1" customWidth="1"/>
    <col min="1773" max="1773" width="14.85546875" style="1" bestFit="1" customWidth="1"/>
    <col min="1774" max="1774" width="9.42578125" style="1" bestFit="1" customWidth="1"/>
    <col min="1775" max="1775" width="7.7109375" style="1" bestFit="1" customWidth="1"/>
    <col min="1776" max="1776" width="8.7109375" style="1" bestFit="1" customWidth="1"/>
    <col min="1777" max="1777" width="12.85546875" style="1" bestFit="1" customWidth="1"/>
    <col min="1778" max="1778" width="7.7109375" style="1" bestFit="1" customWidth="1"/>
    <col min="1779" max="1779" width="11.5703125" style="1" bestFit="1" customWidth="1"/>
    <col min="1780" max="1780" width="9.5703125" style="1" bestFit="1" customWidth="1"/>
    <col min="1781" max="2022" width="11.42578125" style="1"/>
    <col min="2023" max="2023" width="6.140625" style="1" bestFit="1" customWidth="1"/>
    <col min="2024" max="2024" width="27.140625" style="1" bestFit="1" customWidth="1"/>
    <col min="2025" max="2025" width="14.85546875" style="1" bestFit="1" customWidth="1"/>
    <col min="2026" max="2026" width="13.85546875" style="1" bestFit="1" customWidth="1"/>
    <col min="2027" max="2027" width="14.85546875" style="1" bestFit="1" customWidth="1"/>
    <col min="2028" max="2028" width="13.85546875" style="1" customWidth="1"/>
    <col min="2029" max="2029" width="14.85546875" style="1" bestFit="1" customWidth="1"/>
    <col min="2030" max="2030" width="9.42578125" style="1" bestFit="1" customWidth="1"/>
    <col min="2031" max="2031" width="7.7109375" style="1" bestFit="1" customWidth="1"/>
    <col min="2032" max="2032" width="8.7109375" style="1" bestFit="1" customWidth="1"/>
    <col min="2033" max="2033" width="12.85546875" style="1" bestFit="1" customWidth="1"/>
    <col min="2034" max="2034" width="7.7109375" style="1" bestFit="1" customWidth="1"/>
    <col min="2035" max="2035" width="11.5703125" style="1" bestFit="1" customWidth="1"/>
    <col min="2036" max="2036" width="9.5703125" style="1" bestFit="1" customWidth="1"/>
    <col min="2037" max="2278" width="11.42578125" style="1"/>
    <col min="2279" max="2279" width="6.140625" style="1" bestFit="1" customWidth="1"/>
    <col min="2280" max="2280" width="27.140625" style="1" bestFit="1" customWidth="1"/>
    <col min="2281" max="2281" width="14.85546875" style="1" bestFit="1" customWidth="1"/>
    <col min="2282" max="2282" width="13.85546875" style="1" bestFit="1" customWidth="1"/>
    <col min="2283" max="2283" width="14.85546875" style="1" bestFit="1" customWidth="1"/>
    <col min="2284" max="2284" width="13.85546875" style="1" customWidth="1"/>
    <col min="2285" max="2285" width="14.85546875" style="1" bestFit="1" customWidth="1"/>
    <col min="2286" max="2286" width="9.42578125" style="1" bestFit="1" customWidth="1"/>
    <col min="2287" max="2287" width="7.7109375" style="1" bestFit="1" customWidth="1"/>
    <col min="2288" max="2288" width="8.7109375" style="1" bestFit="1" customWidth="1"/>
    <col min="2289" max="2289" width="12.85546875" style="1" bestFit="1" customWidth="1"/>
    <col min="2290" max="2290" width="7.7109375" style="1" bestFit="1" customWidth="1"/>
    <col min="2291" max="2291" width="11.5703125" style="1" bestFit="1" customWidth="1"/>
    <col min="2292" max="2292" width="9.5703125" style="1" bestFit="1" customWidth="1"/>
    <col min="2293" max="2534" width="11.42578125" style="1"/>
    <col min="2535" max="2535" width="6.140625" style="1" bestFit="1" customWidth="1"/>
    <col min="2536" max="2536" width="27.140625" style="1" bestFit="1" customWidth="1"/>
    <col min="2537" max="2537" width="14.85546875" style="1" bestFit="1" customWidth="1"/>
    <col min="2538" max="2538" width="13.85546875" style="1" bestFit="1" customWidth="1"/>
    <col min="2539" max="2539" width="14.85546875" style="1" bestFit="1" customWidth="1"/>
    <col min="2540" max="2540" width="13.85546875" style="1" customWidth="1"/>
    <col min="2541" max="2541" width="14.85546875" style="1" bestFit="1" customWidth="1"/>
    <col min="2542" max="2542" width="9.42578125" style="1" bestFit="1" customWidth="1"/>
    <col min="2543" max="2543" width="7.7109375" style="1" bestFit="1" customWidth="1"/>
    <col min="2544" max="2544" width="8.7109375" style="1" bestFit="1" customWidth="1"/>
    <col min="2545" max="2545" width="12.85546875" style="1" bestFit="1" customWidth="1"/>
    <col min="2546" max="2546" width="7.7109375" style="1" bestFit="1" customWidth="1"/>
    <col min="2547" max="2547" width="11.5703125" style="1" bestFit="1" customWidth="1"/>
    <col min="2548" max="2548" width="9.5703125" style="1" bestFit="1" customWidth="1"/>
    <col min="2549" max="2790" width="11.42578125" style="1"/>
    <col min="2791" max="2791" width="6.140625" style="1" bestFit="1" customWidth="1"/>
    <col min="2792" max="2792" width="27.140625" style="1" bestFit="1" customWidth="1"/>
    <col min="2793" max="2793" width="14.85546875" style="1" bestFit="1" customWidth="1"/>
    <col min="2794" max="2794" width="13.85546875" style="1" bestFit="1" customWidth="1"/>
    <col min="2795" max="2795" width="14.85546875" style="1" bestFit="1" customWidth="1"/>
    <col min="2796" max="2796" width="13.85546875" style="1" customWidth="1"/>
    <col min="2797" max="2797" width="14.85546875" style="1" bestFit="1" customWidth="1"/>
    <col min="2798" max="2798" width="9.42578125" style="1" bestFit="1" customWidth="1"/>
    <col min="2799" max="2799" width="7.7109375" style="1" bestFit="1" customWidth="1"/>
    <col min="2800" max="2800" width="8.7109375" style="1" bestFit="1" customWidth="1"/>
    <col min="2801" max="2801" width="12.85546875" style="1" bestFit="1" customWidth="1"/>
    <col min="2802" max="2802" width="7.7109375" style="1" bestFit="1" customWidth="1"/>
    <col min="2803" max="2803" width="11.5703125" style="1" bestFit="1" customWidth="1"/>
    <col min="2804" max="2804" width="9.5703125" style="1" bestFit="1" customWidth="1"/>
    <col min="2805" max="3046" width="11.42578125" style="1"/>
    <col min="3047" max="3047" width="6.140625" style="1" bestFit="1" customWidth="1"/>
    <col min="3048" max="3048" width="27.140625" style="1" bestFit="1" customWidth="1"/>
    <col min="3049" max="3049" width="14.85546875" style="1" bestFit="1" customWidth="1"/>
    <col min="3050" max="3050" width="13.85546875" style="1" bestFit="1" customWidth="1"/>
    <col min="3051" max="3051" width="14.85546875" style="1" bestFit="1" customWidth="1"/>
    <col min="3052" max="3052" width="13.85546875" style="1" customWidth="1"/>
    <col min="3053" max="3053" width="14.85546875" style="1" bestFit="1" customWidth="1"/>
    <col min="3054" max="3054" width="9.42578125" style="1" bestFit="1" customWidth="1"/>
    <col min="3055" max="3055" width="7.7109375" style="1" bestFit="1" customWidth="1"/>
    <col min="3056" max="3056" width="8.7109375" style="1" bestFit="1" customWidth="1"/>
    <col min="3057" max="3057" width="12.85546875" style="1" bestFit="1" customWidth="1"/>
    <col min="3058" max="3058" width="7.7109375" style="1" bestFit="1" customWidth="1"/>
    <col min="3059" max="3059" width="11.5703125" style="1" bestFit="1" customWidth="1"/>
    <col min="3060" max="3060" width="9.5703125" style="1" bestFit="1" customWidth="1"/>
    <col min="3061" max="3302" width="11.42578125" style="1"/>
    <col min="3303" max="3303" width="6.140625" style="1" bestFit="1" customWidth="1"/>
    <col min="3304" max="3304" width="27.140625" style="1" bestFit="1" customWidth="1"/>
    <col min="3305" max="3305" width="14.85546875" style="1" bestFit="1" customWidth="1"/>
    <col min="3306" max="3306" width="13.85546875" style="1" bestFit="1" customWidth="1"/>
    <col min="3307" max="3307" width="14.85546875" style="1" bestFit="1" customWidth="1"/>
    <col min="3308" max="3308" width="13.85546875" style="1" customWidth="1"/>
    <col min="3309" max="3309" width="14.85546875" style="1" bestFit="1" customWidth="1"/>
    <col min="3310" max="3310" width="9.42578125" style="1" bestFit="1" customWidth="1"/>
    <col min="3311" max="3311" width="7.7109375" style="1" bestFit="1" customWidth="1"/>
    <col min="3312" max="3312" width="8.7109375" style="1" bestFit="1" customWidth="1"/>
    <col min="3313" max="3313" width="12.85546875" style="1" bestFit="1" customWidth="1"/>
    <col min="3314" max="3314" width="7.7109375" style="1" bestFit="1" customWidth="1"/>
    <col min="3315" max="3315" width="11.5703125" style="1" bestFit="1" customWidth="1"/>
    <col min="3316" max="3316" width="9.5703125" style="1" bestFit="1" customWidth="1"/>
    <col min="3317" max="3558" width="11.42578125" style="1"/>
    <col min="3559" max="3559" width="6.140625" style="1" bestFit="1" customWidth="1"/>
    <col min="3560" max="3560" width="27.140625" style="1" bestFit="1" customWidth="1"/>
    <col min="3561" max="3561" width="14.85546875" style="1" bestFit="1" customWidth="1"/>
    <col min="3562" max="3562" width="13.85546875" style="1" bestFit="1" customWidth="1"/>
    <col min="3563" max="3563" width="14.85546875" style="1" bestFit="1" customWidth="1"/>
    <col min="3564" max="3564" width="13.85546875" style="1" customWidth="1"/>
    <col min="3565" max="3565" width="14.85546875" style="1" bestFit="1" customWidth="1"/>
    <col min="3566" max="3566" width="9.42578125" style="1" bestFit="1" customWidth="1"/>
    <col min="3567" max="3567" width="7.7109375" style="1" bestFit="1" customWidth="1"/>
    <col min="3568" max="3568" width="8.7109375" style="1" bestFit="1" customWidth="1"/>
    <col min="3569" max="3569" width="12.85546875" style="1" bestFit="1" customWidth="1"/>
    <col min="3570" max="3570" width="7.7109375" style="1" bestFit="1" customWidth="1"/>
    <col min="3571" max="3571" width="11.5703125" style="1" bestFit="1" customWidth="1"/>
    <col min="3572" max="3572" width="9.5703125" style="1" bestFit="1" customWidth="1"/>
    <col min="3573" max="3814" width="11.42578125" style="1"/>
    <col min="3815" max="3815" width="6.140625" style="1" bestFit="1" customWidth="1"/>
    <col min="3816" max="3816" width="27.140625" style="1" bestFit="1" customWidth="1"/>
    <col min="3817" max="3817" width="14.85546875" style="1" bestFit="1" customWidth="1"/>
    <col min="3818" max="3818" width="13.85546875" style="1" bestFit="1" customWidth="1"/>
    <col min="3819" max="3819" width="14.85546875" style="1" bestFit="1" customWidth="1"/>
    <col min="3820" max="3820" width="13.85546875" style="1" customWidth="1"/>
    <col min="3821" max="3821" width="14.85546875" style="1" bestFit="1" customWidth="1"/>
    <col min="3822" max="3822" width="9.42578125" style="1" bestFit="1" customWidth="1"/>
    <col min="3823" max="3823" width="7.7109375" style="1" bestFit="1" customWidth="1"/>
    <col min="3824" max="3824" width="8.7109375" style="1" bestFit="1" customWidth="1"/>
    <col min="3825" max="3825" width="12.85546875" style="1" bestFit="1" customWidth="1"/>
    <col min="3826" max="3826" width="7.7109375" style="1" bestFit="1" customWidth="1"/>
    <col min="3827" max="3827" width="11.5703125" style="1" bestFit="1" customWidth="1"/>
    <col min="3828" max="3828" width="9.5703125" style="1" bestFit="1" customWidth="1"/>
    <col min="3829" max="4070" width="11.42578125" style="1"/>
    <col min="4071" max="4071" width="6.140625" style="1" bestFit="1" customWidth="1"/>
    <col min="4072" max="4072" width="27.140625" style="1" bestFit="1" customWidth="1"/>
    <col min="4073" max="4073" width="14.85546875" style="1" bestFit="1" customWidth="1"/>
    <col min="4074" max="4074" width="13.85546875" style="1" bestFit="1" customWidth="1"/>
    <col min="4075" max="4075" width="14.85546875" style="1" bestFit="1" customWidth="1"/>
    <col min="4076" max="4076" width="13.85546875" style="1" customWidth="1"/>
    <col min="4077" max="4077" width="14.85546875" style="1" bestFit="1" customWidth="1"/>
    <col min="4078" max="4078" width="9.42578125" style="1" bestFit="1" customWidth="1"/>
    <col min="4079" max="4079" width="7.7109375" style="1" bestFit="1" customWidth="1"/>
    <col min="4080" max="4080" width="8.7109375" style="1" bestFit="1" customWidth="1"/>
    <col min="4081" max="4081" width="12.85546875" style="1" bestFit="1" customWidth="1"/>
    <col min="4082" max="4082" width="7.7109375" style="1" bestFit="1" customWidth="1"/>
    <col min="4083" max="4083" width="11.5703125" style="1" bestFit="1" customWidth="1"/>
    <col min="4084" max="4084" width="9.5703125" style="1" bestFit="1" customWidth="1"/>
    <col min="4085" max="4326" width="11.42578125" style="1"/>
    <col min="4327" max="4327" width="6.140625" style="1" bestFit="1" customWidth="1"/>
    <col min="4328" max="4328" width="27.140625" style="1" bestFit="1" customWidth="1"/>
    <col min="4329" max="4329" width="14.85546875" style="1" bestFit="1" customWidth="1"/>
    <col min="4330" max="4330" width="13.85546875" style="1" bestFit="1" customWidth="1"/>
    <col min="4331" max="4331" width="14.85546875" style="1" bestFit="1" customWidth="1"/>
    <col min="4332" max="4332" width="13.85546875" style="1" customWidth="1"/>
    <col min="4333" max="4333" width="14.85546875" style="1" bestFit="1" customWidth="1"/>
    <col min="4334" max="4334" width="9.42578125" style="1" bestFit="1" customWidth="1"/>
    <col min="4335" max="4335" width="7.7109375" style="1" bestFit="1" customWidth="1"/>
    <col min="4336" max="4336" width="8.7109375" style="1" bestFit="1" customWidth="1"/>
    <col min="4337" max="4337" width="12.85546875" style="1" bestFit="1" customWidth="1"/>
    <col min="4338" max="4338" width="7.7109375" style="1" bestFit="1" customWidth="1"/>
    <col min="4339" max="4339" width="11.5703125" style="1" bestFit="1" customWidth="1"/>
    <col min="4340" max="4340" width="9.5703125" style="1" bestFit="1" customWidth="1"/>
    <col min="4341" max="4582" width="11.42578125" style="1"/>
    <col min="4583" max="4583" width="6.140625" style="1" bestFit="1" customWidth="1"/>
    <col min="4584" max="4584" width="27.140625" style="1" bestFit="1" customWidth="1"/>
    <col min="4585" max="4585" width="14.85546875" style="1" bestFit="1" customWidth="1"/>
    <col min="4586" max="4586" width="13.85546875" style="1" bestFit="1" customWidth="1"/>
    <col min="4587" max="4587" width="14.85546875" style="1" bestFit="1" customWidth="1"/>
    <col min="4588" max="4588" width="13.85546875" style="1" customWidth="1"/>
    <col min="4589" max="4589" width="14.85546875" style="1" bestFit="1" customWidth="1"/>
    <col min="4590" max="4590" width="9.42578125" style="1" bestFit="1" customWidth="1"/>
    <col min="4591" max="4591" width="7.7109375" style="1" bestFit="1" customWidth="1"/>
    <col min="4592" max="4592" width="8.7109375" style="1" bestFit="1" customWidth="1"/>
    <col min="4593" max="4593" width="12.85546875" style="1" bestFit="1" customWidth="1"/>
    <col min="4594" max="4594" width="7.7109375" style="1" bestFit="1" customWidth="1"/>
    <col min="4595" max="4595" width="11.5703125" style="1" bestFit="1" customWidth="1"/>
    <col min="4596" max="4596" width="9.5703125" style="1" bestFit="1" customWidth="1"/>
    <col min="4597" max="4838" width="11.42578125" style="1"/>
    <col min="4839" max="4839" width="6.140625" style="1" bestFit="1" customWidth="1"/>
    <col min="4840" max="4840" width="27.140625" style="1" bestFit="1" customWidth="1"/>
    <col min="4841" max="4841" width="14.85546875" style="1" bestFit="1" customWidth="1"/>
    <col min="4842" max="4842" width="13.85546875" style="1" bestFit="1" customWidth="1"/>
    <col min="4843" max="4843" width="14.85546875" style="1" bestFit="1" customWidth="1"/>
    <col min="4844" max="4844" width="13.85546875" style="1" customWidth="1"/>
    <col min="4845" max="4845" width="14.85546875" style="1" bestFit="1" customWidth="1"/>
    <col min="4846" max="4846" width="9.42578125" style="1" bestFit="1" customWidth="1"/>
    <col min="4847" max="4847" width="7.7109375" style="1" bestFit="1" customWidth="1"/>
    <col min="4848" max="4848" width="8.7109375" style="1" bestFit="1" customWidth="1"/>
    <col min="4849" max="4849" width="12.85546875" style="1" bestFit="1" customWidth="1"/>
    <col min="4850" max="4850" width="7.7109375" style="1" bestFit="1" customWidth="1"/>
    <col min="4851" max="4851" width="11.5703125" style="1" bestFit="1" customWidth="1"/>
    <col min="4852" max="4852" width="9.5703125" style="1" bestFit="1" customWidth="1"/>
    <col min="4853" max="5094" width="11.42578125" style="1"/>
    <col min="5095" max="5095" width="6.140625" style="1" bestFit="1" customWidth="1"/>
    <col min="5096" max="5096" width="27.140625" style="1" bestFit="1" customWidth="1"/>
    <col min="5097" max="5097" width="14.85546875" style="1" bestFit="1" customWidth="1"/>
    <col min="5098" max="5098" width="13.85546875" style="1" bestFit="1" customWidth="1"/>
    <col min="5099" max="5099" width="14.85546875" style="1" bestFit="1" customWidth="1"/>
    <col min="5100" max="5100" width="13.85546875" style="1" customWidth="1"/>
    <col min="5101" max="5101" width="14.85546875" style="1" bestFit="1" customWidth="1"/>
    <col min="5102" max="5102" width="9.42578125" style="1" bestFit="1" customWidth="1"/>
    <col min="5103" max="5103" width="7.7109375" style="1" bestFit="1" customWidth="1"/>
    <col min="5104" max="5104" width="8.7109375" style="1" bestFit="1" customWidth="1"/>
    <col min="5105" max="5105" width="12.85546875" style="1" bestFit="1" customWidth="1"/>
    <col min="5106" max="5106" width="7.7109375" style="1" bestFit="1" customWidth="1"/>
    <col min="5107" max="5107" width="11.5703125" style="1" bestFit="1" customWidth="1"/>
    <col min="5108" max="5108" width="9.5703125" style="1" bestFit="1" customWidth="1"/>
    <col min="5109" max="5350" width="11.42578125" style="1"/>
    <col min="5351" max="5351" width="6.140625" style="1" bestFit="1" customWidth="1"/>
    <col min="5352" max="5352" width="27.140625" style="1" bestFit="1" customWidth="1"/>
    <col min="5353" max="5353" width="14.85546875" style="1" bestFit="1" customWidth="1"/>
    <col min="5354" max="5354" width="13.85546875" style="1" bestFit="1" customWidth="1"/>
    <col min="5355" max="5355" width="14.85546875" style="1" bestFit="1" customWidth="1"/>
    <col min="5356" max="5356" width="13.85546875" style="1" customWidth="1"/>
    <col min="5357" max="5357" width="14.85546875" style="1" bestFit="1" customWidth="1"/>
    <col min="5358" max="5358" width="9.42578125" style="1" bestFit="1" customWidth="1"/>
    <col min="5359" max="5359" width="7.7109375" style="1" bestFit="1" customWidth="1"/>
    <col min="5360" max="5360" width="8.7109375" style="1" bestFit="1" customWidth="1"/>
    <col min="5361" max="5361" width="12.85546875" style="1" bestFit="1" customWidth="1"/>
    <col min="5362" max="5362" width="7.7109375" style="1" bestFit="1" customWidth="1"/>
    <col min="5363" max="5363" width="11.5703125" style="1" bestFit="1" customWidth="1"/>
    <col min="5364" max="5364" width="9.5703125" style="1" bestFit="1" customWidth="1"/>
    <col min="5365" max="5606" width="11.42578125" style="1"/>
    <col min="5607" max="5607" width="6.140625" style="1" bestFit="1" customWidth="1"/>
    <col min="5608" max="5608" width="27.140625" style="1" bestFit="1" customWidth="1"/>
    <col min="5609" max="5609" width="14.85546875" style="1" bestFit="1" customWidth="1"/>
    <col min="5610" max="5610" width="13.85546875" style="1" bestFit="1" customWidth="1"/>
    <col min="5611" max="5611" width="14.85546875" style="1" bestFit="1" customWidth="1"/>
    <col min="5612" max="5612" width="13.85546875" style="1" customWidth="1"/>
    <col min="5613" max="5613" width="14.85546875" style="1" bestFit="1" customWidth="1"/>
    <col min="5614" max="5614" width="9.42578125" style="1" bestFit="1" customWidth="1"/>
    <col min="5615" max="5615" width="7.7109375" style="1" bestFit="1" customWidth="1"/>
    <col min="5616" max="5616" width="8.7109375" style="1" bestFit="1" customWidth="1"/>
    <col min="5617" max="5617" width="12.85546875" style="1" bestFit="1" customWidth="1"/>
    <col min="5618" max="5618" width="7.7109375" style="1" bestFit="1" customWidth="1"/>
    <col min="5619" max="5619" width="11.5703125" style="1" bestFit="1" customWidth="1"/>
    <col min="5620" max="5620" width="9.5703125" style="1" bestFit="1" customWidth="1"/>
    <col min="5621" max="5862" width="11.42578125" style="1"/>
    <col min="5863" max="5863" width="6.140625" style="1" bestFit="1" customWidth="1"/>
    <col min="5864" max="5864" width="27.140625" style="1" bestFit="1" customWidth="1"/>
    <col min="5865" max="5865" width="14.85546875" style="1" bestFit="1" customWidth="1"/>
    <col min="5866" max="5866" width="13.85546875" style="1" bestFit="1" customWidth="1"/>
    <col min="5867" max="5867" width="14.85546875" style="1" bestFit="1" customWidth="1"/>
    <col min="5868" max="5868" width="13.85546875" style="1" customWidth="1"/>
    <col min="5869" max="5869" width="14.85546875" style="1" bestFit="1" customWidth="1"/>
    <col min="5870" max="5870" width="9.42578125" style="1" bestFit="1" customWidth="1"/>
    <col min="5871" max="5871" width="7.7109375" style="1" bestFit="1" customWidth="1"/>
    <col min="5872" max="5872" width="8.7109375" style="1" bestFit="1" customWidth="1"/>
    <col min="5873" max="5873" width="12.85546875" style="1" bestFit="1" customWidth="1"/>
    <col min="5874" max="5874" width="7.7109375" style="1" bestFit="1" customWidth="1"/>
    <col min="5875" max="5875" width="11.5703125" style="1" bestFit="1" customWidth="1"/>
    <col min="5876" max="5876" width="9.5703125" style="1" bestFit="1" customWidth="1"/>
    <col min="5877" max="6118" width="11.42578125" style="1"/>
    <col min="6119" max="6119" width="6.140625" style="1" bestFit="1" customWidth="1"/>
    <col min="6120" max="6120" width="27.140625" style="1" bestFit="1" customWidth="1"/>
    <col min="6121" max="6121" width="14.85546875" style="1" bestFit="1" customWidth="1"/>
    <col min="6122" max="6122" width="13.85546875" style="1" bestFit="1" customWidth="1"/>
    <col min="6123" max="6123" width="14.85546875" style="1" bestFit="1" customWidth="1"/>
    <col min="6124" max="6124" width="13.85546875" style="1" customWidth="1"/>
    <col min="6125" max="6125" width="14.85546875" style="1" bestFit="1" customWidth="1"/>
    <col min="6126" max="6126" width="9.42578125" style="1" bestFit="1" customWidth="1"/>
    <col min="6127" max="6127" width="7.7109375" style="1" bestFit="1" customWidth="1"/>
    <col min="6128" max="6128" width="8.7109375" style="1" bestFit="1" customWidth="1"/>
    <col min="6129" max="6129" width="12.85546875" style="1" bestFit="1" customWidth="1"/>
    <col min="6130" max="6130" width="7.7109375" style="1" bestFit="1" customWidth="1"/>
    <col min="6131" max="6131" width="11.5703125" style="1" bestFit="1" customWidth="1"/>
    <col min="6132" max="6132" width="9.5703125" style="1" bestFit="1" customWidth="1"/>
    <col min="6133" max="6374" width="11.42578125" style="1"/>
    <col min="6375" max="6375" width="6.140625" style="1" bestFit="1" customWidth="1"/>
    <col min="6376" max="6376" width="27.140625" style="1" bestFit="1" customWidth="1"/>
    <col min="6377" max="6377" width="14.85546875" style="1" bestFit="1" customWidth="1"/>
    <col min="6378" max="6378" width="13.85546875" style="1" bestFit="1" customWidth="1"/>
    <col min="6379" max="6379" width="14.85546875" style="1" bestFit="1" customWidth="1"/>
    <col min="6380" max="6380" width="13.85546875" style="1" customWidth="1"/>
    <col min="6381" max="6381" width="14.85546875" style="1" bestFit="1" customWidth="1"/>
    <col min="6382" max="6382" width="9.42578125" style="1" bestFit="1" customWidth="1"/>
    <col min="6383" max="6383" width="7.7109375" style="1" bestFit="1" customWidth="1"/>
    <col min="6384" max="6384" width="8.7109375" style="1" bestFit="1" customWidth="1"/>
    <col min="6385" max="6385" width="12.85546875" style="1" bestFit="1" customWidth="1"/>
    <col min="6386" max="6386" width="7.7109375" style="1" bestFit="1" customWidth="1"/>
    <col min="6387" max="6387" width="11.5703125" style="1" bestFit="1" customWidth="1"/>
    <col min="6388" max="6388" width="9.5703125" style="1" bestFit="1" customWidth="1"/>
    <col min="6389" max="6630" width="11.42578125" style="1"/>
    <col min="6631" max="6631" width="6.140625" style="1" bestFit="1" customWidth="1"/>
    <col min="6632" max="6632" width="27.140625" style="1" bestFit="1" customWidth="1"/>
    <col min="6633" max="6633" width="14.85546875" style="1" bestFit="1" customWidth="1"/>
    <col min="6634" max="6634" width="13.85546875" style="1" bestFit="1" customWidth="1"/>
    <col min="6635" max="6635" width="14.85546875" style="1" bestFit="1" customWidth="1"/>
    <col min="6636" max="6636" width="13.85546875" style="1" customWidth="1"/>
    <col min="6637" max="6637" width="14.85546875" style="1" bestFit="1" customWidth="1"/>
    <col min="6638" max="6638" width="9.42578125" style="1" bestFit="1" customWidth="1"/>
    <col min="6639" max="6639" width="7.7109375" style="1" bestFit="1" customWidth="1"/>
    <col min="6640" max="6640" width="8.7109375" style="1" bestFit="1" customWidth="1"/>
    <col min="6641" max="6641" width="12.85546875" style="1" bestFit="1" customWidth="1"/>
    <col min="6642" max="6642" width="7.7109375" style="1" bestFit="1" customWidth="1"/>
    <col min="6643" max="6643" width="11.5703125" style="1" bestFit="1" customWidth="1"/>
    <col min="6644" max="6644" width="9.5703125" style="1" bestFit="1" customWidth="1"/>
    <col min="6645" max="6886" width="11.42578125" style="1"/>
    <col min="6887" max="6887" width="6.140625" style="1" bestFit="1" customWidth="1"/>
    <col min="6888" max="6888" width="27.140625" style="1" bestFit="1" customWidth="1"/>
    <col min="6889" max="6889" width="14.85546875" style="1" bestFit="1" customWidth="1"/>
    <col min="6890" max="6890" width="13.85546875" style="1" bestFit="1" customWidth="1"/>
    <col min="6891" max="6891" width="14.85546875" style="1" bestFit="1" customWidth="1"/>
    <col min="6892" max="6892" width="13.85546875" style="1" customWidth="1"/>
    <col min="6893" max="6893" width="14.85546875" style="1" bestFit="1" customWidth="1"/>
    <col min="6894" max="6894" width="9.42578125" style="1" bestFit="1" customWidth="1"/>
    <col min="6895" max="6895" width="7.7109375" style="1" bestFit="1" customWidth="1"/>
    <col min="6896" max="6896" width="8.7109375" style="1" bestFit="1" customWidth="1"/>
    <col min="6897" max="6897" width="12.85546875" style="1" bestFit="1" customWidth="1"/>
    <col min="6898" max="6898" width="7.7109375" style="1" bestFit="1" customWidth="1"/>
    <col min="6899" max="6899" width="11.5703125" style="1" bestFit="1" customWidth="1"/>
    <col min="6900" max="6900" width="9.5703125" style="1" bestFit="1" customWidth="1"/>
    <col min="6901" max="7142" width="11.42578125" style="1"/>
    <col min="7143" max="7143" width="6.140625" style="1" bestFit="1" customWidth="1"/>
    <col min="7144" max="7144" width="27.140625" style="1" bestFit="1" customWidth="1"/>
    <col min="7145" max="7145" width="14.85546875" style="1" bestFit="1" customWidth="1"/>
    <col min="7146" max="7146" width="13.85546875" style="1" bestFit="1" customWidth="1"/>
    <col min="7147" max="7147" width="14.85546875" style="1" bestFit="1" customWidth="1"/>
    <col min="7148" max="7148" width="13.85546875" style="1" customWidth="1"/>
    <col min="7149" max="7149" width="14.85546875" style="1" bestFit="1" customWidth="1"/>
    <col min="7150" max="7150" width="9.42578125" style="1" bestFit="1" customWidth="1"/>
    <col min="7151" max="7151" width="7.7109375" style="1" bestFit="1" customWidth="1"/>
    <col min="7152" max="7152" width="8.7109375" style="1" bestFit="1" customWidth="1"/>
    <col min="7153" max="7153" width="12.85546875" style="1" bestFit="1" customWidth="1"/>
    <col min="7154" max="7154" width="7.7109375" style="1" bestFit="1" customWidth="1"/>
    <col min="7155" max="7155" width="11.5703125" style="1" bestFit="1" customWidth="1"/>
    <col min="7156" max="7156" width="9.5703125" style="1" bestFit="1" customWidth="1"/>
    <col min="7157" max="7398" width="11.42578125" style="1"/>
    <col min="7399" max="7399" width="6.140625" style="1" bestFit="1" customWidth="1"/>
    <col min="7400" max="7400" width="27.140625" style="1" bestFit="1" customWidth="1"/>
    <col min="7401" max="7401" width="14.85546875" style="1" bestFit="1" customWidth="1"/>
    <col min="7402" max="7402" width="13.85546875" style="1" bestFit="1" customWidth="1"/>
    <col min="7403" max="7403" width="14.85546875" style="1" bestFit="1" customWidth="1"/>
    <col min="7404" max="7404" width="13.85546875" style="1" customWidth="1"/>
    <col min="7405" max="7405" width="14.85546875" style="1" bestFit="1" customWidth="1"/>
    <col min="7406" max="7406" width="9.42578125" style="1" bestFit="1" customWidth="1"/>
    <col min="7407" max="7407" width="7.7109375" style="1" bestFit="1" customWidth="1"/>
    <col min="7408" max="7408" width="8.7109375" style="1" bestFit="1" customWidth="1"/>
    <col min="7409" max="7409" width="12.85546875" style="1" bestFit="1" customWidth="1"/>
    <col min="7410" max="7410" width="7.7109375" style="1" bestFit="1" customWidth="1"/>
    <col min="7411" max="7411" width="11.5703125" style="1" bestFit="1" customWidth="1"/>
    <col min="7412" max="7412" width="9.5703125" style="1" bestFit="1" customWidth="1"/>
    <col min="7413" max="7654" width="11.42578125" style="1"/>
    <col min="7655" max="7655" width="6.140625" style="1" bestFit="1" customWidth="1"/>
    <col min="7656" max="7656" width="27.140625" style="1" bestFit="1" customWidth="1"/>
    <col min="7657" max="7657" width="14.85546875" style="1" bestFit="1" customWidth="1"/>
    <col min="7658" max="7658" width="13.85546875" style="1" bestFit="1" customWidth="1"/>
    <col min="7659" max="7659" width="14.85546875" style="1" bestFit="1" customWidth="1"/>
    <col min="7660" max="7660" width="13.85546875" style="1" customWidth="1"/>
    <col min="7661" max="7661" width="14.85546875" style="1" bestFit="1" customWidth="1"/>
    <col min="7662" max="7662" width="9.42578125" style="1" bestFit="1" customWidth="1"/>
    <col min="7663" max="7663" width="7.7109375" style="1" bestFit="1" customWidth="1"/>
    <col min="7664" max="7664" width="8.7109375" style="1" bestFit="1" customWidth="1"/>
    <col min="7665" max="7665" width="12.85546875" style="1" bestFit="1" customWidth="1"/>
    <col min="7666" max="7666" width="7.7109375" style="1" bestFit="1" customWidth="1"/>
    <col min="7667" max="7667" width="11.5703125" style="1" bestFit="1" customWidth="1"/>
    <col min="7668" max="7668" width="9.5703125" style="1" bestFit="1" customWidth="1"/>
    <col min="7669" max="7910" width="11.42578125" style="1"/>
    <col min="7911" max="7911" width="6.140625" style="1" bestFit="1" customWidth="1"/>
    <col min="7912" max="7912" width="27.140625" style="1" bestFit="1" customWidth="1"/>
    <col min="7913" max="7913" width="14.85546875" style="1" bestFit="1" customWidth="1"/>
    <col min="7914" max="7914" width="13.85546875" style="1" bestFit="1" customWidth="1"/>
    <col min="7915" max="7915" width="14.85546875" style="1" bestFit="1" customWidth="1"/>
    <col min="7916" max="7916" width="13.85546875" style="1" customWidth="1"/>
    <col min="7917" max="7917" width="14.85546875" style="1" bestFit="1" customWidth="1"/>
    <col min="7918" max="7918" width="9.42578125" style="1" bestFit="1" customWidth="1"/>
    <col min="7919" max="7919" width="7.7109375" style="1" bestFit="1" customWidth="1"/>
    <col min="7920" max="7920" width="8.7109375" style="1" bestFit="1" customWidth="1"/>
    <col min="7921" max="7921" width="12.85546875" style="1" bestFit="1" customWidth="1"/>
    <col min="7922" max="7922" width="7.7109375" style="1" bestFit="1" customWidth="1"/>
    <col min="7923" max="7923" width="11.5703125" style="1" bestFit="1" customWidth="1"/>
    <col min="7924" max="7924" width="9.5703125" style="1" bestFit="1" customWidth="1"/>
    <col min="7925" max="8166" width="11.42578125" style="1"/>
    <col min="8167" max="8167" width="6.140625" style="1" bestFit="1" customWidth="1"/>
    <col min="8168" max="8168" width="27.140625" style="1" bestFit="1" customWidth="1"/>
    <col min="8169" max="8169" width="14.85546875" style="1" bestFit="1" customWidth="1"/>
    <col min="8170" max="8170" width="13.85546875" style="1" bestFit="1" customWidth="1"/>
    <col min="8171" max="8171" width="14.85546875" style="1" bestFit="1" customWidth="1"/>
    <col min="8172" max="8172" width="13.85546875" style="1" customWidth="1"/>
    <col min="8173" max="8173" width="14.85546875" style="1" bestFit="1" customWidth="1"/>
    <col min="8174" max="8174" width="9.42578125" style="1" bestFit="1" customWidth="1"/>
    <col min="8175" max="8175" width="7.7109375" style="1" bestFit="1" customWidth="1"/>
    <col min="8176" max="8176" width="8.7109375" style="1" bestFit="1" customWidth="1"/>
    <col min="8177" max="8177" width="12.85546875" style="1" bestFit="1" customWidth="1"/>
    <col min="8178" max="8178" width="7.7109375" style="1" bestFit="1" customWidth="1"/>
    <col min="8179" max="8179" width="11.5703125" style="1" bestFit="1" customWidth="1"/>
    <col min="8180" max="8180" width="9.5703125" style="1" bestFit="1" customWidth="1"/>
    <col min="8181" max="8422" width="11.42578125" style="1"/>
    <col min="8423" max="8423" width="6.140625" style="1" bestFit="1" customWidth="1"/>
    <col min="8424" max="8424" width="27.140625" style="1" bestFit="1" customWidth="1"/>
    <col min="8425" max="8425" width="14.85546875" style="1" bestFit="1" customWidth="1"/>
    <col min="8426" max="8426" width="13.85546875" style="1" bestFit="1" customWidth="1"/>
    <col min="8427" max="8427" width="14.85546875" style="1" bestFit="1" customWidth="1"/>
    <col min="8428" max="8428" width="13.85546875" style="1" customWidth="1"/>
    <col min="8429" max="8429" width="14.85546875" style="1" bestFit="1" customWidth="1"/>
    <col min="8430" max="8430" width="9.42578125" style="1" bestFit="1" customWidth="1"/>
    <col min="8431" max="8431" width="7.7109375" style="1" bestFit="1" customWidth="1"/>
    <col min="8432" max="8432" width="8.7109375" style="1" bestFit="1" customWidth="1"/>
    <col min="8433" max="8433" width="12.85546875" style="1" bestFit="1" customWidth="1"/>
    <col min="8434" max="8434" width="7.7109375" style="1" bestFit="1" customWidth="1"/>
    <col min="8435" max="8435" width="11.5703125" style="1" bestFit="1" customWidth="1"/>
    <col min="8436" max="8436" width="9.5703125" style="1" bestFit="1" customWidth="1"/>
    <col min="8437" max="8678" width="11.42578125" style="1"/>
    <col min="8679" max="8679" width="6.140625" style="1" bestFit="1" customWidth="1"/>
    <col min="8680" max="8680" width="27.140625" style="1" bestFit="1" customWidth="1"/>
    <col min="8681" max="8681" width="14.85546875" style="1" bestFit="1" customWidth="1"/>
    <col min="8682" max="8682" width="13.85546875" style="1" bestFit="1" customWidth="1"/>
    <col min="8683" max="8683" width="14.85546875" style="1" bestFit="1" customWidth="1"/>
    <col min="8684" max="8684" width="13.85546875" style="1" customWidth="1"/>
    <col min="8685" max="8685" width="14.85546875" style="1" bestFit="1" customWidth="1"/>
    <col min="8686" max="8686" width="9.42578125" style="1" bestFit="1" customWidth="1"/>
    <col min="8687" max="8687" width="7.7109375" style="1" bestFit="1" customWidth="1"/>
    <col min="8688" max="8688" width="8.7109375" style="1" bestFit="1" customWidth="1"/>
    <col min="8689" max="8689" width="12.85546875" style="1" bestFit="1" customWidth="1"/>
    <col min="8690" max="8690" width="7.7109375" style="1" bestFit="1" customWidth="1"/>
    <col min="8691" max="8691" width="11.5703125" style="1" bestFit="1" customWidth="1"/>
    <col min="8692" max="8692" width="9.5703125" style="1" bestFit="1" customWidth="1"/>
    <col min="8693" max="8934" width="11.42578125" style="1"/>
    <col min="8935" max="8935" width="6.140625" style="1" bestFit="1" customWidth="1"/>
    <col min="8936" max="8936" width="27.140625" style="1" bestFit="1" customWidth="1"/>
    <col min="8937" max="8937" width="14.85546875" style="1" bestFit="1" customWidth="1"/>
    <col min="8938" max="8938" width="13.85546875" style="1" bestFit="1" customWidth="1"/>
    <col min="8939" max="8939" width="14.85546875" style="1" bestFit="1" customWidth="1"/>
    <col min="8940" max="8940" width="13.85546875" style="1" customWidth="1"/>
    <col min="8941" max="8941" width="14.85546875" style="1" bestFit="1" customWidth="1"/>
    <col min="8942" max="8942" width="9.42578125" style="1" bestFit="1" customWidth="1"/>
    <col min="8943" max="8943" width="7.7109375" style="1" bestFit="1" customWidth="1"/>
    <col min="8944" max="8944" width="8.7109375" style="1" bestFit="1" customWidth="1"/>
    <col min="8945" max="8945" width="12.85546875" style="1" bestFit="1" customWidth="1"/>
    <col min="8946" max="8946" width="7.7109375" style="1" bestFit="1" customWidth="1"/>
    <col min="8947" max="8947" width="11.5703125" style="1" bestFit="1" customWidth="1"/>
    <col min="8948" max="8948" width="9.5703125" style="1" bestFit="1" customWidth="1"/>
    <col min="8949" max="9190" width="11.42578125" style="1"/>
    <col min="9191" max="9191" width="6.140625" style="1" bestFit="1" customWidth="1"/>
    <col min="9192" max="9192" width="27.140625" style="1" bestFit="1" customWidth="1"/>
    <col min="9193" max="9193" width="14.85546875" style="1" bestFit="1" customWidth="1"/>
    <col min="9194" max="9194" width="13.85546875" style="1" bestFit="1" customWidth="1"/>
    <col min="9195" max="9195" width="14.85546875" style="1" bestFit="1" customWidth="1"/>
    <col min="9196" max="9196" width="13.85546875" style="1" customWidth="1"/>
    <col min="9197" max="9197" width="14.85546875" style="1" bestFit="1" customWidth="1"/>
    <col min="9198" max="9198" width="9.42578125" style="1" bestFit="1" customWidth="1"/>
    <col min="9199" max="9199" width="7.7109375" style="1" bestFit="1" customWidth="1"/>
    <col min="9200" max="9200" width="8.7109375" style="1" bestFit="1" customWidth="1"/>
    <col min="9201" max="9201" width="12.85546875" style="1" bestFit="1" customWidth="1"/>
    <col min="9202" max="9202" width="7.7109375" style="1" bestFit="1" customWidth="1"/>
    <col min="9203" max="9203" width="11.5703125" style="1" bestFit="1" customWidth="1"/>
    <col min="9204" max="9204" width="9.5703125" style="1" bestFit="1" customWidth="1"/>
    <col min="9205" max="9446" width="11.42578125" style="1"/>
    <col min="9447" max="9447" width="6.140625" style="1" bestFit="1" customWidth="1"/>
    <col min="9448" max="9448" width="27.140625" style="1" bestFit="1" customWidth="1"/>
    <col min="9449" max="9449" width="14.85546875" style="1" bestFit="1" customWidth="1"/>
    <col min="9450" max="9450" width="13.85546875" style="1" bestFit="1" customWidth="1"/>
    <col min="9451" max="9451" width="14.85546875" style="1" bestFit="1" customWidth="1"/>
    <col min="9452" max="9452" width="13.85546875" style="1" customWidth="1"/>
    <col min="9453" max="9453" width="14.85546875" style="1" bestFit="1" customWidth="1"/>
    <col min="9454" max="9454" width="9.42578125" style="1" bestFit="1" customWidth="1"/>
    <col min="9455" max="9455" width="7.7109375" style="1" bestFit="1" customWidth="1"/>
    <col min="9456" max="9456" width="8.7109375" style="1" bestFit="1" customWidth="1"/>
    <col min="9457" max="9457" width="12.85546875" style="1" bestFit="1" customWidth="1"/>
    <col min="9458" max="9458" width="7.7109375" style="1" bestFit="1" customWidth="1"/>
    <col min="9459" max="9459" width="11.5703125" style="1" bestFit="1" customWidth="1"/>
    <col min="9460" max="9460" width="9.5703125" style="1" bestFit="1" customWidth="1"/>
    <col min="9461" max="9702" width="11.42578125" style="1"/>
    <col min="9703" max="9703" width="6.140625" style="1" bestFit="1" customWidth="1"/>
    <col min="9704" max="9704" width="27.140625" style="1" bestFit="1" customWidth="1"/>
    <col min="9705" max="9705" width="14.85546875" style="1" bestFit="1" customWidth="1"/>
    <col min="9706" max="9706" width="13.85546875" style="1" bestFit="1" customWidth="1"/>
    <col min="9707" max="9707" width="14.85546875" style="1" bestFit="1" customWidth="1"/>
    <col min="9708" max="9708" width="13.85546875" style="1" customWidth="1"/>
    <col min="9709" max="9709" width="14.85546875" style="1" bestFit="1" customWidth="1"/>
    <col min="9710" max="9710" width="9.42578125" style="1" bestFit="1" customWidth="1"/>
    <col min="9711" max="9711" width="7.7109375" style="1" bestFit="1" customWidth="1"/>
    <col min="9712" max="9712" width="8.7109375" style="1" bestFit="1" customWidth="1"/>
    <col min="9713" max="9713" width="12.85546875" style="1" bestFit="1" customWidth="1"/>
    <col min="9714" max="9714" width="7.7109375" style="1" bestFit="1" customWidth="1"/>
    <col min="9715" max="9715" width="11.5703125" style="1" bestFit="1" customWidth="1"/>
    <col min="9716" max="9716" width="9.5703125" style="1" bestFit="1" customWidth="1"/>
    <col min="9717" max="9958" width="11.42578125" style="1"/>
    <col min="9959" max="9959" width="6.140625" style="1" bestFit="1" customWidth="1"/>
    <col min="9960" max="9960" width="27.140625" style="1" bestFit="1" customWidth="1"/>
    <col min="9961" max="9961" width="14.85546875" style="1" bestFit="1" customWidth="1"/>
    <col min="9962" max="9962" width="13.85546875" style="1" bestFit="1" customWidth="1"/>
    <col min="9963" max="9963" width="14.85546875" style="1" bestFit="1" customWidth="1"/>
    <col min="9964" max="9964" width="13.85546875" style="1" customWidth="1"/>
    <col min="9965" max="9965" width="14.85546875" style="1" bestFit="1" customWidth="1"/>
    <col min="9966" max="9966" width="9.42578125" style="1" bestFit="1" customWidth="1"/>
    <col min="9967" max="9967" width="7.7109375" style="1" bestFit="1" customWidth="1"/>
    <col min="9968" max="9968" width="8.7109375" style="1" bestFit="1" customWidth="1"/>
    <col min="9969" max="9969" width="12.85546875" style="1" bestFit="1" customWidth="1"/>
    <col min="9970" max="9970" width="7.7109375" style="1" bestFit="1" customWidth="1"/>
    <col min="9971" max="9971" width="11.5703125" style="1" bestFit="1" customWidth="1"/>
    <col min="9972" max="9972" width="9.5703125" style="1" bestFit="1" customWidth="1"/>
    <col min="9973" max="10214" width="11.42578125" style="1"/>
    <col min="10215" max="10215" width="6.140625" style="1" bestFit="1" customWidth="1"/>
    <col min="10216" max="10216" width="27.140625" style="1" bestFit="1" customWidth="1"/>
    <col min="10217" max="10217" width="14.85546875" style="1" bestFit="1" customWidth="1"/>
    <col min="10218" max="10218" width="13.85546875" style="1" bestFit="1" customWidth="1"/>
    <col min="10219" max="10219" width="14.85546875" style="1" bestFit="1" customWidth="1"/>
    <col min="10220" max="10220" width="13.85546875" style="1" customWidth="1"/>
    <col min="10221" max="10221" width="14.85546875" style="1" bestFit="1" customWidth="1"/>
    <col min="10222" max="10222" width="9.42578125" style="1" bestFit="1" customWidth="1"/>
    <col min="10223" max="10223" width="7.7109375" style="1" bestFit="1" customWidth="1"/>
    <col min="10224" max="10224" width="8.7109375" style="1" bestFit="1" customWidth="1"/>
    <col min="10225" max="10225" width="12.85546875" style="1" bestFit="1" customWidth="1"/>
    <col min="10226" max="10226" width="7.7109375" style="1" bestFit="1" customWidth="1"/>
    <col min="10227" max="10227" width="11.5703125" style="1" bestFit="1" customWidth="1"/>
    <col min="10228" max="10228" width="9.5703125" style="1" bestFit="1" customWidth="1"/>
    <col min="10229" max="10470" width="11.42578125" style="1"/>
    <col min="10471" max="10471" width="6.140625" style="1" bestFit="1" customWidth="1"/>
    <col min="10472" max="10472" width="27.140625" style="1" bestFit="1" customWidth="1"/>
    <col min="10473" max="10473" width="14.85546875" style="1" bestFit="1" customWidth="1"/>
    <col min="10474" max="10474" width="13.85546875" style="1" bestFit="1" customWidth="1"/>
    <col min="10475" max="10475" width="14.85546875" style="1" bestFit="1" customWidth="1"/>
    <col min="10476" max="10476" width="13.85546875" style="1" customWidth="1"/>
    <col min="10477" max="10477" width="14.85546875" style="1" bestFit="1" customWidth="1"/>
    <col min="10478" max="10478" width="9.42578125" style="1" bestFit="1" customWidth="1"/>
    <col min="10479" max="10479" width="7.7109375" style="1" bestFit="1" customWidth="1"/>
    <col min="10480" max="10480" width="8.7109375" style="1" bestFit="1" customWidth="1"/>
    <col min="10481" max="10481" width="12.85546875" style="1" bestFit="1" customWidth="1"/>
    <col min="10482" max="10482" width="7.7109375" style="1" bestFit="1" customWidth="1"/>
    <col min="10483" max="10483" width="11.5703125" style="1" bestFit="1" customWidth="1"/>
    <col min="10484" max="10484" width="9.5703125" style="1" bestFit="1" customWidth="1"/>
    <col min="10485" max="10726" width="11.42578125" style="1"/>
    <col min="10727" max="10727" width="6.140625" style="1" bestFit="1" customWidth="1"/>
    <col min="10728" max="10728" width="27.140625" style="1" bestFit="1" customWidth="1"/>
    <col min="10729" max="10729" width="14.85546875" style="1" bestFit="1" customWidth="1"/>
    <col min="10730" max="10730" width="13.85546875" style="1" bestFit="1" customWidth="1"/>
    <col min="10731" max="10731" width="14.85546875" style="1" bestFit="1" customWidth="1"/>
    <col min="10732" max="10732" width="13.85546875" style="1" customWidth="1"/>
    <col min="10733" max="10733" width="14.85546875" style="1" bestFit="1" customWidth="1"/>
    <col min="10734" max="10734" width="9.42578125" style="1" bestFit="1" customWidth="1"/>
    <col min="10735" max="10735" width="7.7109375" style="1" bestFit="1" customWidth="1"/>
    <col min="10736" max="10736" width="8.7109375" style="1" bestFit="1" customWidth="1"/>
    <col min="10737" max="10737" width="12.85546875" style="1" bestFit="1" customWidth="1"/>
    <col min="10738" max="10738" width="7.7109375" style="1" bestFit="1" customWidth="1"/>
    <col min="10739" max="10739" width="11.5703125" style="1" bestFit="1" customWidth="1"/>
    <col min="10740" max="10740" width="9.5703125" style="1" bestFit="1" customWidth="1"/>
    <col min="10741" max="10982" width="11.42578125" style="1"/>
    <col min="10983" max="10983" width="6.140625" style="1" bestFit="1" customWidth="1"/>
    <col min="10984" max="10984" width="27.140625" style="1" bestFit="1" customWidth="1"/>
    <col min="10985" max="10985" width="14.85546875" style="1" bestFit="1" customWidth="1"/>
    <col min="10986" max="10986" width="13.85546875" style="1" bestFit="1" customWidth="1"/>
    <col min="10987" max="10987" width="14.85546875" style="1" bestFit="1" customWidth="1"/>
    <col min="10988" max="10988" width="13.85546875" style="1" customWidth="1"/>
    <col min="10989" max="10989" width="14.85546875" style="1" bestFit="1" customWidth="1"/>
    <col min="10990" max="10990" width="9.42578125" style="1" bestFit="1" customWidth="1"/>
    <col min="10991" max="10991" width="7.7109375" style="1" bestFit="1" customWidth="1"/>
    <col min="10992" max="10992" width="8.7109375" style="1" bestFit="1" customWidth="1"/>
    <col min="10993" max="10993" width="12.85546875" style="1" bestFit="1" customWidth="1"/>
    <col min="10994" max="10994" width="7.7109375" style="1" bestFit="1" customWidth="1"/>
    <col min="10995" max="10995" width="11.5703125" style="1" bestFit="1" customWidth="1"/>
    <col min="10996" max="10996" width="9.5703125" style="1" bestFit="1" customWidth="1"/>
    <col min="10997" max="11238" width="11.42578125" style="1"/>
    <col min="11239" max="11239" width="6.140625" style="1" bestFit="1" customWidth="1"/>
    <col min="11240" max="11240" width="27.140625" style="1" bestFit="1" customWidth="1"/>
    <col min="11241" max="11241" width="14.85546875" style="1" bestFit="1" customWidth="1"/>
    <col min="11242" max="11242" width="13.85546875" style="1" bestFit="1" customWidth="1"/>
    <col min="11243" max="11243" width="14.85546875" style="1" bestFit="1" customWidth="1"/>
    <col min="11244" max="11244" width="13.85546875" style="1" customWidth="1"/>
    <col min="11245" max="11245" width="14.85546875" style="1" bestFit="1" customWidth="1"/>
    <col min="11246" max="11246" width="9.42578125" style="1" bestFit="1" customWidth="1"/>
    <col min="11247" max="11247" width="7.7109375" style="1" bestFit="1" customWidth="1"/>
    <col min="11248" max="11248" width="8.7109375" style="1" bestFit="1" customWidth="1"/>
    <col min="11249" max="11249" width="12.85546875" style="1" bestFit="1" customWidth="1"/>
    <col min="11250" max="11250" width="7.7109375" style="1" bestFit="1" customWidth="1"/>
    <col min="11251" max="11251" width="11.5703125" style="1" bestFit="1" customWidth="1"/>
    <col min="11252" max="11252" width="9.5703125" style="1" bestFit="1" customWidth="1"/>
    <col min="11253" max="11494" width="11.42578125" style="1"/>
    <col min="11495" max="11495" width="6.140625" style="1" bestFit="1" customWidth="1"/>
    <col min="11496" max="11496" width="27.140625" style="1" bestFit="1" customWidth="1"/>
    <col min="11497" max="11497" width="14.85546875" style="1" bestFit="1" customWidth="1"/>
    <col min="11498" max="11498" width="13.85546875" style="1" bestFit="1" customWidth="1"/>
    <col min="11499" max="11499" width="14.85546875" style="1" bestFit="1" customWidth="1"/>
    <col min="11500" max="11500" width="13.85546875" style="1" customWidth="1"/>
    <col min="11501" max="11501" width="14.85546875" style="1" bestFit="1" customWidth="1"/>
    <col min="11502" max="11502" width="9.42578125" style="1" bestFit="1" customWidth="1"/>
    <col min="11503" max="11503" width="7.7109375" style="1" bestFit="1" customWidth="1"/>
    <col min="11504" max="11504" width="8.7109375" style="1" bestFit="1" customWidth="1"/>
    <col min="11505" max="11505" width="12.85546875" style="1" bestFit="1" customWidth="1"/>
    <col min="11506" max="11506" width="7.7109375" style="1" bestFit="1" customWidth="1"/>
    <col min="11507" max="11507" width="11.5703125" style="1" bestFit="1" customWidth="1"/>
    <col min="11508" max="11508" width="9.5703125" style="1" bestFit="1" customWidth="1"/>
    <col min="11509" max="11750" width="11.42578125" style="1"/>
    <col min="11751" max="11751" width="6.140625" style="1" bestFit="1" customWidth="1"/>
    <col min="11752" max="11752" width="27.140625" style="1" bestFit="1" customWidth="1"/>
    <col min="11753" max="11753" width="14.85546875" style="1" bestFit="1" customWidth="1"/>
    <col min="11754" max="11754" width="13.85546875" style="1" bestFit="1" customWidth="1"/>
    <col min="11755" max="11755" width="14.85546875" style="1" bestFit="1" customWidth="1"/>
    <col min="11756" max="11756" width="13.85546875" style="1" customWidth="1"/>
    <col min="11757" max="11757" width="14.85546875" style="1" bestFit="1" customWidth="1"/>
    <col min="11758" max="11758" width="9.42578125" style="1" bestFit="1" customWidth="1"/>
    <col min="11759" max="11759" width="7.7109375" style="1" bestFit="1" customWidth="1"/>
    <col min="11760" max="11760" width="8.7109375" style="1" bestFit="1" customWidth="1"/>
    <col min="11761" max="11761" width="12.85546875" style="1" bestFit="1" customWidth="1"/>
    <col min="11762" max="11762" width="7.7109375" style="1" bestFit="1" customWidth="1"/>
    <col min="11763" max="11763" width="11.5703125" style="1" bestFit="1" customWidth="1"/>
    <col min="11764" max="11764" width="9.5703125" style="1" bestFit="1" customWidth="1"/>
    <col min="11765" max="12006" width="11.42578125" style="1"/>
    <col min="12007" max="12007" width="6.140625" style="1" bestFit="1" customWidth="1"/>
    <col min="12008" max="12008" width="27.140625" style="1" bestFit="1" customWidth="1"/>
    <col min="12009" max="12009" width="14.85546875" style="1" bestFit="1" customWidth="1"/>
    <col min="12010" max="12010" width="13.85546875" style="1" bestFit="1" customWidth="1"/>
    <col min="12011" max="12011" width="14.85546875" style="1" bestFit="1" customWidth="1"/>
    <col min="12012" max="12012" width="13.85546875" style="1" customWidth="1"/>
    <col min="12013" max="12013" width="14.85546875" style="1" bestFit="1" customWidth="1"/>
    <col min="12014" max="12014" width="9.42578125" style="1" bestFit="1" customWidth="1"/>
    <col min="12015" max="12015" width="7.7109375" style="1" bestFit="1" customWidth="1"/>
    <col min="12016" max="12016" width="8.7109375" style="1" bestFit="1" customWidth="1"/>
    <col min="12017" max="12017" width="12.85546875" style="1" bestFit="1" customWidth="1"/>
    <col min="12018" max="12018" width="7.7109375" style="1" bestFit="1" customWidth="1"/>
    <col min="12019" max="12019" width="11.5703125" style="1" bestFit="1" customWidth="1"/>
    <col min="12020" max="12020" width="9.5703125" style="1" bestFit="1" customWidth="1"/>
    <col min="12021" max="12262" width="11.42578125" style="1"/>
    <col min="12263" max="12263" width="6.140625" style="1" bestFit="1" customWidth="1"/>
    <col min="12264" max="12264" width="27.140625" style="1" bestFit="1" customWidth="1"/>
    <col min="12265" max="12265" width="14.85546875" style="1" bestFit="1" customWidth="1"/>
    <col min="12266" max="12266" width="13.85546875" style="1" bestFit="1" customWidth="1"/>
    <col min="12267" max="12267" width="14.85546875" style="1" bestFit="1" customWidth="1"/>
    <col min="12268" max="12268" width="13.85546875" style="1" customWidth="1"/>
    <col min="12269" max="12269" width="14.85546875" style="1" bestFit="1" customWidth="1"/>
    <col min="12270" max="12270" width="9.42578125" style="1" bestFit="1" customWidth="1"/>
    <col min="12271" max="12271" width="7.7109375" style="1" bestFit="1" customWidth="1"/>
    <col min="12272" max="12272" width="8.7109375" style="1" bestFit="1" customWidth="1"/>
    <col min="12273" max="12273" width="12.85546875" style="1" bestFit="1" customWidth="1"/>
    <col min="12274" max="12274" width="7.7109375" style="1" bestFit="1" customWidth="1"/>
    <col min="12275" max="12275" width="11.5703125" style="1" bestFit="1" customWidth="1"/>
    <col min="12276" max="12276" width="9.5703125" style="1" bestFit="1" customWidth="1"/>
    <col min="12277" max="12518" width="11.42578125" style="1"/>
    <col min="12519" max="12519" width="6.140625" style="1" bestFit="1" customWidth="1"/>
    <col min="12520" max="12520" width="27.140625" style="1" bestFit="1" customWidth="1"/>
    <col min="12521" max="12521" width="14.85546875" style="1" bestFit="1" customWidth="1"/>
    <col min="12522" max="12522" width="13.85546875" style="1" bestFit="1" customWidth="1"/>
    <col min="12523" max="12523" width="14.85546875" style="1" bestFit="1" customWidth="1"/>
    <col min="12524" max="12524" width="13.85546875" style="1" customWidth="1"/>
    <col min="12525" max="12525" width="14.85546875" style="1" bestFit="1" customWidth="1"/>
    <col min="12526" max="12526" width="9.42578125" style="1" bestFit="1" customWidth="1"/>
    <col min="12527" max="12527" width="7.7109375" style="1" bestFit="1" customWidth="1"/>
    <col min="12528" max="12528" width="8.7109375" style="1" bestFit="1" customWidth="1"/>
    <col min="12529" max="12529" width="12.85546875" style="1" bestFit="1" customWidth="1"/>
    <col min="12530" max="12530" width="7.7109375" style="1" bestFit="1" customWidth="1"/>
    <col min="12531" max="12531" width="11.5703125" style="1" bestFit="1" customWidth="1"/>
    <col min="12532" max="12532" width="9.5703125" style="1" bestFit="1" customWidth="1"/>
    <col min="12533" max="12774" width="11.42578125" style="1"/>
    <col min="12775" max="12775" width="6.140625" style="1" bestFit="1" customWidth="1"/>
    <col min="12776" max="12776" width="27.140625" style="1" bestFit="1" customWidth="1"/>
    <col min="12777" max="12777" width="14.85546875" style="1" bestFit="1" customWidth="1"/>
    <col min="12778" max="12778" width="13.85546875" style="1" bestFit="1" customWidth="1"/>
    <col min="12779" max="12779" width="14.85546875" style="1" bestFit="1" customWidth="1"/>
    <col min="12780" max="12780" width="13.85546875" style="1" customWidth="1"/>
    <col min="12781" max="12781" width="14.85546875" style="1" bestFit="1" customWidth="1"/>
    <col min="12782" max="12782" width="9.42578125" style="1" bestFit="1" customWidth="1"/>
    <col min="12783" max="12783" width="7.7109375" style="1" bestFit="1" customWidth="1"/>
    <col min="12784" max="12784" width="8.7109375" style="1" bestFit="1" customWidth="1"/>
    <col min="12785" max="12785" width="12.85546875" style="1" bestFit="1" customWidth="1"/>
    <col min="12786" max="12786" width="7.7109375" style="1" bestFit="1" customWidth="1"/>
    <col min="12787" max="12787" width="11.5703125" style="1" bestFit="1" customWidth="1"/>
    <col min="12788" max="12788" width="9.5703125" style="1" bestFit="1" customWidth="1"/>
    <col min="12789" max="13030" width="11.42578125" style="1"/>
    <col min="13031" max="13031" width="6.140625" style="1" bestFit="1" customWidth="1"/>
    <col min="13032" max="13032" width="27.140625" style="1" bestFit="1" customWidth="1"/>
    <col min="13033" max="13033" width="14.85546875" style="1" bestFit="1" customWidth="1"/>
    <col min="13034" max="13034" width="13.85546875" style="1" bestFit="1" customWidth="1"/>
    <col min="13035" max="13035" width="14.85546875" style="1" bestFit="1" customWidth="1"/>
    <col min="13036" max="13036" width="13.85546875" style="1" customWidth="1"/>
    <col min="13037" max="13037" width="14.85546875" style="1" bestFit="1" customWidth="1"/>
    <col min="13038" max="13038" width="9.42578125" style="1" bestFit="1" customWidth="1"/>
    <col min="13039" max="13039" width="7.7109375" style="1" bestFit="1" customWidth="1"/>
    <col min="13040" max="13040" width="8.7109375" style="1" bestFit="1" customWidth="1"/>
    <col min="13041" max="13041" width="12.85546875" style="1" bestFit="1" customWidth="1"/>
    <col min="13042" max="13042" width="7.7109375" style="1" bestFit="1" customWidth="1"/>
    <col min="13043" max="13043" width="11.5703125" style="1" bestFit="1" customWidth="1"/>
    <col min="13044" max="13044" width="9.5703125" style="1" bestFit="1" customWidth="1"/>
    <col min="13045" max="13286" width="11.42578125" style="1"/>
    <col min="13287" max="13287" width="6.140625" style="1" bestFit="1" customWidth="1"/>
    <col min="13288" max="13288" width="27.140625" style="1" bestFit="1" customWidth="1"/>
    <col min="13289" max="13289" width="14.85546875" style="1" bestFit="1" customWidth="1"/>
    <col min="13290" max="13290" width="13.85546875" style="1" bestFit="1" customWidth="1"/>
    <col min="13291" max="13291" width="14.85546875" style="1" bestFit="1" customWidth="1"/>
    <col min="13292" max="13292" width="13.85546875" style="1" customWidth="1"/>
    <col min="13293" max="13293" width="14.85546875" style="1" bestFit="1" customWidth="1"/>
    <col min="13294" max="13294" width="9.42578125" style="1" bestFit="1" customWidth="1"/>
    <col min="13295" max="13295" width="7.7109375" style="1" bestFit="1" customWidth="1"/>
    <col min="13296" max="13296" width="8.7109375" style="1" bestFit="1" customWidth="1"/>
    <col min="13297" max="13297" width="12.85546875" style="1" bestFit="1" customWidth="1"/>
    <col min="13298" max="13298" width="7.7109375" style="1" bestFit="1" customWidth="1"/>
    <col min="13299" max="13299" width="11.5703125" style="1" bestFit="1" customWidth="1"/>
    <col min="13300" max="13300" width="9.5703125" style="1" bestFit="1" customWidth="1"/>
    <col min="13301" max="13542" width="11.42578125" style="1"/>
    <col min="13543" max="13543" width="6.140625" style="1" bestFit="1" customWidth="1"/>
    <col min="13544" max="13544" width="27.140625" style="1" bestFit="1" customWidth="1"/>
    <col min="13545" max="13545" width="14.85546875" style="1" bestFit="1" customWidth="1"/>
    <col min="13546" max="13546" width="13.85546875" style="1" bestFit="1" customWidth="1"/>
    <col min="13547" max="13547" width="14.85546875" style="1" bestFit="1" customWidth="1"/>
    <col min="13548" max="13548" width="13.85546875" style="1" customWidth="1"/>
    <col min="13549" max="13549" width="14.85546875" style="1" bestFit="1" customWidth="1"/>
    <col min="13550" max="13550" width="9.42578125" style="1" bestFit="1" customWidth="1"/>
    <col min="13551" max="13551" width="7.7109375" style="1" bestFit="1" customWidth="1"/>
    <col min="13552" max="13552" width="8.7109375" style="1" bestFit="1" customWidth="1"/>
    <col min="13553" max="13553" width="12.85546875" style="1" bestFit="1" customWidth="1"/>
    <col min="13554" max="13554" width="7.7109375" style="1" bestFit="1" customWidth="1"/>
    <col min="13555" max="13555" width="11.5703125" style="1" bestFit="1" customWidth="1"/>
    <col min="13556" max="13556" width="9.5703125" style="1" bestFit="1" customWidth="1"/>
    <col min="13557" max="13798" width="11.42578125" style="1"/>
    <col min="13799" max="13799" width="6.140625" style="1" bestFit="1" customWidth="1"/>
    <col min="13800" max="13800" width="27.140625" style="1" bestFit="1" customWidth="1"/>
    <col min="13801" max="13801" width="14.85546875" style="1" bestFit="1" customWidth="1"/>
    <col min="13802" max="13802" width="13.85546875" style="1" bestFit="1" customWidth="1"/>
    <col min="13803" max="13803" width="14.85546875" style="1" bestFit="1" customWidth="1"/>
    <col min="13804" max="13804" width="13.85546875" style="1" customWidth="1"/>
    <col min="13805" max="13805" width="14.85546875" style="1" bestFit="1" customWidth="1"/>
    <col min="13806" max="13806" width="9.42578125" style="1" bestFit="1" customWidth="1"/>
    <col min="13807" max="13807" width="7.7109375" style="1" bestFit="1" customWidth="1"/>
    <col min="13808" max="13808" width="8.7109375" style="1" bestFit="1" customWidth="1"/>
    <col min="13809" max="13809" width="12.85546875" style="1" bestFit="1" customWidth="1"/>
    <col min="13810" max="13810" width="7.7109375" style="1" bestFit="1" customWidth="1"/>
    <col min="13811" max="13811" width="11.5703125" style="1" bestFit="1" customWidth="1"/>
    <col min="13812" max="13812" width="9.5703125" style="1" bestFit="1" customWidth="1"/>
    <col min="13813" max="14054" width="11.42578125" style="1"/>
    <col min="14055" max="14055" width="6.140625" style="1" bestFit="1" customWidth="1"/>
    <col min="14056" max="14056" width="27.140625" style="1" bestFit="1" customWidth="1"/>
    <col min="14057" max="14057" width="14.85546875" style="1" bestFit="1" customWidth="1"/>
    <col min="14058" max="14058" width="13.85546875" style="1" bestFit="1" customWidth="1"/>
    <col min="14059" max="14059" width="14.85546875" style="1" bestFit="1" customWidth="1"/>
    <col min="14060" max="14060" width="13.85546875" style="1" customWidth="1"/>
    <col min="14061" max="14061" width="14.85546875" style="1" bestFit="1" customWidth="1"/>
    <col min="14062" max="14062" width="9.42578125" style="1" bestFit="1" customWidth="1"/>
    <col min="14063" max="14063" width="7.7109375" style="1" bestFit="1" customWidth="1"/>
    <col min="14064" max="14064" width="8.7109375" style="1" bestFit="1" customWidth="1"/>
    <col min="14065" max="14065" width="12.85546875" style="1" bestFit="1" customWidth="1"/>
    <col min="14066" max="14066" width="7.7109375" style="1" bestFit="1" customWidth="1"/>
    <col min="14067" max="14067" width="11.5703125" style="1" bestFit="1" customWidth="1"/>
    <col min="14068" max="14068" width="9.5703125" style="1" bestFit="1" customWidth="1"/>
    <col min="14069" max="14310" width="11.42578125" style="1"/>
    <col min="14311" max="14311" width="6.140625" style="1" bestFit="1" customWidth="1"/>
    <col min="14312" max="14312" width="27.140625" style="1" bestFit="1" customWidth="1"/>
    <col min="14313" max="14313" width="14.85546875" style="1" bestFit="1" customWidth="1"/>
    <col min="14314" max="14314" width="13.85546875" style="1" bestFit="1" customWidth="1"/>
    <col min="14315" max="14315" width="14.85546875" style="1" bestFit="1" customWidth="1"/>
    <col min="14316" max="14316" width="13.85546875" style="1" customWidth="1"/>
    <col min="14317" max="14317" width="14.85546875" style="1" bestFit="1" customWidth="1"/>
    <col min="14318" max="14318" width="9.42578125" style="1" bestFit="1" customWidth="1"/>
    <col min="14319" max="14319" width="7.7109375" style="1" bestFit="1" customWidth="1"/>
    <col min="14320" max="14320" width="8.7109375" style="1" bestFit="1" customWidth="1"/>
    <col min="14321" max="14321" width="12.85546875" style="1" bestFit="1" customWidth="1"/>
    <col min="14322" max="14322" width="7.7109375" style="1" bestFit="1" customWidth="1"/>
    <col min="14323" max="14323" width="11.5703125" style="1" bestFit="1" customWidth="1"/>
    <col min="14324" max="14324" width="9.5703125" style="1" bestFit="1" customWidth="1"/>
    <col min="14325" max="14566" width="11.42578125" style="1"/>
    <col min="14567" max="14567" width="6.140625" style="1" bestFit="1" customWidth="1"/>
    <col min="14568" max="14568" width="27.140625" style="1" bestFit="1" customWidth="1"/>
    <col min="14569" max="14569" width="14.85546875" style="1" bestFit="1" customWidth="1"/>
    <col min="14570" max="14570" width="13.85546875" style="1" bestFit="1" customWidth="1"/>
    <col min="14571" max="14571" width="14.85546875" style="1" bestFit="1" customWidth="1"/>
    <col min="14572" max="14572" width="13.85546875" style="1" customWidth="1"/>
    <col min="14573" max="14573" width="14.85546875" style="1" bestFit="1" customWidth="1"/>
    <col min="14574" max="14574" width="9.42578125" style="1" bestFit="1" customWidth="1"/>
    <col min="14575" max="14575" width="7.7109375" style="1" bestFit="1" customWidth="1"/>
    <col min="14576" max="14576" width="8.7109375" style="1" bestFit="1" customWidth="1"/>
    <col min="14577" max="14577" width="12.85546875" style="1" bestFit="1" customWidth="1"/>
    <col min="14578" max="14578" width="7.7109375" style="1" bestFit="1" customWidth="1"/>
    <col min="14579" max="14579" width="11.5703125" style="1" bestFit="1" customWidth="1"/>
    <col min="14580" max="14580" width="9.5703125" style="1" bestFit="1" customWidth="1"/>
    <col min="14581" max="14822" width="11.42578125" style="1"/>
    <col min="14823" max="14823" width="6.140625" style="1" bestFit="1" customWidth="1"/>
    <col min="14824" max="14824" width="27.140625" style="1" bestFit="1" customWidth="1"/>
    <col min="14825" max="14825" width="14.85546875" style="1" bestFit="1" customWidth="1"/>
    <col min="14826" max="14826" width="13.85546875" style="1" bestFit="1" customWidth="1"/>
    <col min="14827" max="14827" width="14.85546875" style="1" bestFit="1" customWidth="1"/>
    <col min="14828" max="14828" width="13.85546875" style="1" customWidth="1"/>
    <col min="14829" max="14829" width="14.85546875" style="1" bestFit="1" customWidth="1"/>
    <col min="14830" max="14830" width="9.42578125" style="1" bestFit="1" customWidth="1"/>
    <col min="14831" max="14831" width="7.7109375" style="1" bestFit="1" customWidth="1"/>
    <col min="14832" max="14832" width="8.7109375" style="1" bestFit="1" customWidth="1"/>
    <col min="14833" max="14833" width="12.85546875" style="1" bestFit="1" customWidth="1"/>
    <col min="14834" max="14834" width="7.7109375" style="1" bestFit="1" customWidth="1"/>
    <col min="14835" max="14835" width="11.5703125" style="1" bestFit="1" customWidth="1"/>
    <col min="14836" max="14836" width="9.5703125" style="1" bestFit="1" customWidth="1"/>
    <col min="14837" max="15078" width="11.42578125" style="1"/>
    <col min="15079" max="15079" width="6.140625" style="1" bestFit="1" customWidth="1"/>
    <col min="15080" max="15080" width="27.140625" style="1" bestFit="1" customWidth="1"/>
    <col min="15081" max="15081" width="14.85546875" style="1" bestFit="1" customWidth="1"/>
    <col min="15082" max="15082" width="13.85546875" style="1" bestFit="1" customWidth="1"/>
    <col min="15083" max="15083" width="14.85546875" style="1" bestFit="1" customWidth="1"/>
    <col min="15084" max="15084" width="13.85546875" style="1" customWidth="1"/>
    <col min="15085" max="15085" width="14.85546875" style="1" bestFit="1" customWidth="1"/>
    <col min="15086" max="15086" width="9.42578125" style="1" bestFit="1" customWidth="1"/>
    <col min="15087" max="15087" width="7.7109375" style="1" bestFit="1" customWidth="1"/>
    <col min="15088" max="15088" width="8.7109375" style="1" bestFit="1" customWidth="1"/>
    <col min="15089" max="15089" width="12.85546875" style="1" bestFit="1" customWidth="1"/>
    <col min="15090" max="15090" width="7.7109375" style="1" bestFit="1" customWidth="1"/>
    <col min="15091" max="15091" width="11.5703125" style="1" bestFit="1" customWidth="1"/>
    <col min="15092" max="15092" width="9.5703125" style="1" bestFit="1" customWidth="1"/>
    <col min="15093" max="15334" width="11.42578125" style="1"/>
    <col min="15335" max="15335" width="6.140625" style="1" bestFit="1" customWidth="1"/>
    <col min="15336" max="15336" width="27.140625" style="1" bestFit="1" customWidth="1"/>
    <col min="15337" max="15337" width="14.85546875" style="1" bestFit="1" customWidth="1"/>
    <col min="15338" max="15338" width="13.85546875" style="1" bestFit="1" customWidth="1"/>
    <col min="15339" max="15339" width="14.85546875" style="1" bestFit="1" customWidth="1"/>
    <col min="15340" max="15340" width="13.85546875" style="1" customWidth="1"/>
    <col min="15341" max="15341" width="14.85546875" style="1" bestFit="1" customWidth="1"/>
    <col min="15342" max="15342" width="9.42578125" style="1" bestFit="1" customWidth="1"/>
    <col min="15343" max="15343" width="7.7109375" style="1" bestFit="1" customWidth="1"/>
    <col min="15344" max="15344" width="8.7109375" style="1" bestFit="1" customWidth="1"/>
    <col min="15345" max="15345" width="12.85546875" style="1" bestFit="1" customWidth="1"/>
    <col min="15346" max="15346" width="7.7109375" style="1" bestFit="1" customWidth="1"/>
    <col min="15347" max="15347" width="11.5703125" style="1" bestFit="1" customWidth="1"/>
    <col min="15348" max="15348" width="9.5703125" style="1" bestFit="1" customWidth="1"/>
    <col min="15349" max="15590" width="11.42578125" style="1"/>
    <col min="15591" max="15591" width="6.140625" style="1" bestFit="1" customWidth="1"/>
    <col min="15592" max="15592" width="27.140625" style="1" bestFit="1" customWidth="1"/>
    <col min="15593" max="15593" width="14.85546875" style="1" bestFit="1" customWidth="1"/>
    <col min="15594" max="15594" width="13.85546875" style="1" bestFit="1" customWidth="1"/>
    <col min="15595" max="15595" width="14.85546875" style="1" bestFit="1" customWidth="1"/>
    <col min="15596" max="15596" width="13.85546875" style="1" customWidth="1"/>
    <col min="15597" max="15597" width="14.85546875" style="1" bestFit="1" customWidth="1"/>
    <col min="15598" max="15598" width="9.42578125" style="1" bestFit="1" customWidth="1"/>
    <col min="15599" max="15599" width="7.7109375" style="1" bestFit="1" customWidth="1"/>
    <col min="15600" max="15600" width="8.7109375" style="1" bestFit="1" customWidth="1"/>
    <col min="15601" max="15601" width="12.85546875" style="1" bestFit="1" customWidth="1"/>
    <col min="15602" max="15602" width="7.7109375" style="1" bestFit="1" customWidth="1"/>
    <col min="15603" max="15603" width="11.5703125" style="1" bestFit="1" customWidth="1"/>
    <col min="15604" max="15604" width="9.5703125" style="1" bestFit="1" customWidth="1"/>
    <col min="15605" max="15846" width="11.42578125" style="1"/>
    <col min="15847" max="15847" width="6.140625" style="1" bestFit="1" customWidth="1"/>
    <col min="15848" max="15848" width="27.140625" style="1" bestFit="1" customWidth="1"/>
    <col min="15849" max="15849" width="14.85546875" style="1" bestFit="1" customWidth="1"/>
    <col min="15850" max="15850" width="13.85546875" style="1" bestFit="1" customWidth="1"/>
    <col min="15851" max="15851" width="14.85546875" style="1" bestFit="1" customWidth="1"/>
    <col min="15852" max="15852" width="13.85546875" style="1" customWidth="1"/>
    <col min="15853" max="15853" width="14.85546875" style="1" bestFit="1" customWidth="1"/>
    <col min="15854" max="15854" width="9.42578125" style="1" bestFit="1" customWidth="1"/>
    <col min="15855" max="15855" width="7.7109375" style="1" bestFit="1" customWidth="1"/>
    <col min="15856" max="15856" width="8.7109375" style="1" bestFit="1" customWidth="1"/>
    <col min="15857" max="15857" width="12.85546875" style="1" bestFit="1" customWidth="1"/>
    <col min="15858" max="15858" width="7.7109375" style="1" bestFit="1" customWidth="1"/>
    <col min="15859" max="15859" width="11.5703125" style="1" bestFit="1" customWidth="1"/>
    <col min="15860" max="15860" width="9.5703125" style="1" bestFit="1" customWidth="1"/>
    <col min="15861" max="16102" width="11.42578125" style="1"/>
    <col min="16103" max="16103" width="6.140625" style="1" bestFit="1" customWidth="1"/>
    <col min="16104" max="16104" width="27.140625" style="1" bestFit="1" customWidth="1"/>
    <col min="16105" max="16105" width="14.85546875" style="1" bestFit="1" customWidth="1"/>
    <col min="16106" max="16106" width="13.85546875" style="1" bestFit="1" customWidth="1"/>
    <col min="16107" max="16107" width="14.85546875" style="1" bestFit="1" customWidth="1"/>
    <col min="16108" max="16108" width="13.85546875" style="1" customWidth="1"/>
    <col min="16109" max="16109" width="14.85546875" style="1" bestFit="1" customWidth="1"/>
    <col min="16110" max="16110" width="9.42578125" style="1" bestFit="1" customWidth="1"/>
    <col min="16111" max="16111" width="7.7109375" style="1" bestFit="1" customWidth="1"/>
    <col min="16112" max="16112" width="8.7109375" style="1" bestFit="1" customWidth="1"/>
    <col min="16113" max="16113" width="12.85546875" style="1" bestFit="1" customWidth="1"/>
    <col min="16114" max="16114" width="7.7109375" style="1" bestFit="1" customWidth="1"/>
    <col min="16115" max="16115" width="11.5703125" style="1" bestFit="1" customWidth="1"/>
    <col min="16116" max="16116" width="9.5703125" style="1" bestFit="1" customWidth="1"/>
    <col min="16117" max="16384" width="11.42578125" style="1"/>
  </cols>
  <sheetData>
    <row r="1" spans="1:18" ht="27.75" x14ac:dyDescent="0.2">
      <c r="A1" s="223" t="s">
        <v>31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18" x14ac:dyDescent="0.2">
      <c r="A2" s="3"/>
      <c r="B2" s="8"/>
      <c r="C2" s="9"/>
      <c r="D2" s="10"/>
      <c r="E2" s="11"/>
      <c r="F2" s="11"/>
      <c r="G2" s="11"/>
      <c r="H2" s="18"/>
      <c r="I2" s="18"/>
      <c r="J2" s="11"/>
      <c r="K2" s="11"/>
      <c r="L2" s="11"/>
      <c r="M2" s="12"/>
    </row>
    <row r="3" spans="1:18" ht="52.5" customHeight="1" x14ac:dyDescent="0.2">
      <c r="A3" s="22" t="s">
        <v>37</v>
      </c>
      <c r="B3" s="203" t="s">
        <v>16</v>
      </c>
      <c r="C3" s="203"/>
      <c r="D3" s="203"/>
      <c r="E3" s="203" t="s">
        <v>25</v>
      </c>
      <c r="F3" s="203"/>
      <c r="G3" s="203"/>
      <c r="H3" s="203" t="s">
        <v>18</v>
      </c>
      <c r="I3" s="203"/>
      <c r="J3" s="203"/>
      <c r="K3" s="203" t="s">
        <v>17</v>
      </c>
      <c r="L3" s="203"/>
      <c r="M3" s="203"/>
    </row>
    <row r="4" spans="1:18" ht="30" customHeight="1" x14ac:dyDescent="0.2">
      <c r="A4" s="51"/>
      <c r="B4" s="52" t="s">
        <v>2</v>
      </c>
      <c r="C4" s="52" t="s">
        <v>3</v>
      </c>
      <c r="D4" s="52" t="s">
        <v>1</v>
      </c>
      <c r="E4" s="52" t="s">
        <v>2</v>
      </c>
      <c r="F4" s="52" t="s">
        <v>3</v>
      </c>
      <c r="G4" s="52" t="s">
        <v>1</v>
      </c>
      <c r="H4" s="53" t="s">
        <v>2</v>
      </c>
      <c r="I4" s="53" t="s">
        <v>3</v>
      </c>
      <c r="J4" s="54" t="s">
        <v>1</v>
      </c>
      <c r="K4" s="52" t="s">
        <v>2</v>
      </c>
      <c r="L4" s="52" t="s">
        <v>3</v>
      </c>
      <c r="M4" s="52" t="s">
        <v>1</v>
      </c>
    </row>
    <row r="5" spans="1:18" hidden="1" x14ac:dyDescent="0.2">
      <c r="A5" s="55"/>
      <c r="B5" s="56"/>
      <c r="C5" s="56"/>
      <c r="D5" s="56"/>
      <c r="E5" s="56"/>
      <c r="F5" s="56"/>
      <c r="G5" s="56"/>
      <c r="H5" s="57"/>
      <c r="I5" s="57"/>
      <c r="J5" s="56"/>
      <c r="K5" s="56"/>
      <c r="L5" s="56"/>
      <c r="M5" s="56"/>
    </row>
    <row r="6" spans="1:18" ht="9.9499999999999993" hidden="1" customHeight="1" thickTop="1" thickBot="1" x14ac:dyDescent="0.25">
      <c r="A6" s="58"/>
      <c r="B6" s="59"/>
      <c r="C6" s="59"/>
      <c r="D6" s="59"/>
      <c r="E6" s="59"/>
      <c r="F6" s="59"/>
      <c r="G6" s="59"/>
      <c r="H6" s="60"/>
      <c r="I6" s="60"/>
      <c r="J6" s="61"/>
      <c r="K6" s="59"/>
      <c r="L6" s="59"/>
      <c r="M6" s="59"/>
    </row>
    <row r="7" spans="1:18" ht="30" customHeight="1" x14ac:dyDescent="0.2">
      <c r="A7" s="62" t="s">
        <v>36</v>
      </c>
      <c r="B7" s="24">
        <f t="shared" ref="B7:G7" si="0">SUM(B8:B8)</f>
        <v>19100000</v>
      </c>
      <c r="C7" s="24">
        <f t="shared" si="0"/>
        <v>4775000</v>
      </c>
      <c r="D7" s="24">
        <f t="shared" si="0"/>
        <v>23875000</v>
      </c>
      <c r="E7" s="24">
        <f t="shared" si="0"/>
        <v>19100000</v>
      </c>
      <c r="F7" s="24">
        <f t="shared" si="0"/>
        <v>4775000</v>
      </c>
      <c r="G7" s="24">
        <f t="shared" si="0"/>
        <v>23875000</v>
      </c>
      <c r="H7" s="25">
        <v>161131.57999999821</v>
      </c>
      <c r="I7" s="25">
        <v>46093.109999999404</v>
      </c>
      <c r="J7" s="26">
        <v>207224.68999999762</v>
      </c>
      <c r="K7" s="123">
        <v>18938868.420000002</v>
      </c>
      <c r="L7" s="123">
        <v>4728906.8900000006</v>
      </c>
      <c r="M7" s="24">
        <f>SUM(K7:L7)</f>
        <v>23667775.310000002</v>
      </c>
      <c r="Q7" s="99"/>
      <c r="R7" s="99"/>
    </row>
    <row r="8" spans="1:18" ht="30" hidden="1" customHeight="1" thickBot="1" x14ac:dyDescent="0.25">
      <c r="A8" s="23" t="s">
        <v>8</v>
      </c>
      <c r="B8" s="24">
        <v>19100000</v>
      </c>
      <c r="C8" s="24">
        <v>4775000</v>
      </c>
      <c r="D8" s="24">
        <f t="shared" ref="D8" si="1">SUM(B8:C8)</f>
        <v>23875000</v>
      </c>
      <c r="E8" s="24">
        <v>19100000</v>
      </c>
      <c r="F8" s="24">
        <v>4775000</v>
      </c>
      <c r="G8" s="24">
        <f t="shared" ref="G8" si="2">SUM(E8:F8)</f>
        <v>23875000</v>
      </c>
      <c r="H8" s="25">
        <v>161131.57999999821</v>
      </c>
      <c r="I8" s="25">
        <v>46093.109999999404</v>
      </c>
      <c r="J8" s="26">
        <v>207224.68999999762</v>
      </c>
      <c r="K8" s="124">
        <v>18938868.420000002</v>
      </c>
      <c r="L8" s="124">
        <v>4728906.8900000006</v>
      </c>
      <c r="M8" s="24">
        <f t="shared" ref="M8:M17" si="3">SUM(K8:L8)</f>
        <v>23667775.310000002</v>
      </c>
      <c r="Q8" s="99"/>
      <c r="R8" s="99"/>
    </row>
    <row r="9" spans="1:18" ht="30" customHeight="1" x14ac:dyDescent="0.2">
      <c r="A9" s="62" t="s">
        <v>35</v>
      </c>
      <c r="B9" s="24">
        <f>SUM(B10:B14)</f>
        <v>6800000</v>
      </c>
      <c r="C9" s="24">
        <f t="shared" ref="C9:G9" si="4">SUM(C10:C14)</f>
        <v>1700000</v>
      </c>
      <c r="D9" s="24">
        <f t="shared" si="4"/>
        <v>8500000</v>
      </c>
      <c r="E9" s="24">
        <f t="shared" si="4"/>
        <v>6800000</v>
      </c>
      <c r="F9" s="24">
        <f t="shared" si="4"/>
        <v>1700000</v>
      </c>
      <c r="G9" s="24">
        <f t="shared" si="4"/>
        <v>8500000</v>
      </c>
      <c r="H9" s="25">
        <v>60914.540000000154</v>
      </c>
      <c r="I9" s="25">
        <v>15105.820000000065</v>
      </c>
      <c r="J9" s="25">
        <v>76020.360000000219</v>
      </c>
      <c r="K9" s="123">
        <v>6739085.46</v>
      </c>
      <c r="L9" s="123">
        <v>1684894.18</v>
      </c>
      <c r="M9" s="24">
        <f t="shared" si="3"/>
        <v>8423979.6400000006</v>
      </c>
      <c r="Q9" s="99"/>
      <c r="R9" s="99"/>
    </row>
    <row r="10" spans="1:18" ht="30" hidden="1" customHeight="1" x14ac:dyDescent="0.2">
      <c r="A10" s="23" t="s">
        <v>9</v>
      </c>
      <c r="B10" s="24">
        <v>960000</v>
      </c>
      <c r="C10" s="24">
        <v>240000</v>
      </c>
      <c r="D10" s="26">
        <f>B10+C10</f>
        <v>1200000</v>
      </c>
      <c r="E10" s="24">
        <v>960000</v>
      </c>
      <c r="F10" s="24">
        <v>240000</v>
      </c>
      <c r="G10" s="26">
        <f>E10+F10</f>
        <v>1200000</v>
      </c>
      <c r="H10" s="25">
        <v>0</v>
      </c>
      <c r="I10" s="25">
        <v>0</v>
      </c>
      <c r="J10" s="26">
        <v>0</v>
      </c>
      <c r="K10" s="124">
        <v>960000</v>
      </c>
      <c r="L10" s="124">
        <v>240000</v>
      </c>
      <c r="M10" s="24">
        <f t="shared" si="3"/>
        <v>1200000</v>
      </c>
      <c r="Q10" s="99"/>
      <c r="R10" s="99"/>
    </row>
    <row r="11" spans="1:18" ht="30" hidden="1" customHeight="1" x14ac:dyDescent="0.2">
      <c r="A11" s="23" t="s">
        <v>10</v>
      </c>
      <c r="B11" s="24">
        <v>0</v>
      </c>
      <c r="C11" s="24">
        <v>0</v>
      </c>
      <c r="D11" s="26">
        <f t="shared" ref="D11:D14" si="5">B11+C11</f>
        <v>0</v>
      </c>
      <c r="E11" s="24">
        <v>0</v>
      </c>
      <c r="F11" s="24">
        <v>0</v>
      </c>
      <c r="G11" s="26">
        <f t="shared" ref="G11:G14" si="6">E11+F11</f>
        <v>0</v>
      </c>
      <c r="H11" s="25">
        <v>0</v>
      </c>
      <c r="I11" s="25">
        <v>0</v>
      </c>
      <c r="J11" s="26">
        <v>0</v>
      </c>
      <c r="K11" s="124">
        <v>0</v>
      </c>
      <c r="L11" s="124">
        <v>0</v>
      </c>
      <c r="M11" s="24">
        <f t="shared" si="3"/>
        <v>0</v>
      </c>
      <c r="Q11" s="99"/>
      <c r="R11" s="99"/>
    </row>
    <row r="12" spans="1:18" ht="30" hidden="1" customHeight="1" x14ac:dyDescent="0.2">
      <c r="A12" s="23" t="s">
        <v>11</v>
      </c>
      <c r="B12" s="24">
        <v>4963800</v>
      </c>
      <c r="C12" s="24">
        <v>1240950</v>
      </c>
      <c r="D12" s="26">
        <f t="shared" si="5"/>
        <v>6204750</v>
      </c>
      <c r="E12" s="24">
        <v>4963800</v>
      </c>
      <c r="F12" s="24">
        <v>1240950</v>
      </c>
      <c r="G12" s="26">
        <f t="shared" si="6"/>
        <v>6204750</v>
      </c>
      <c r="H12" s="25">
        <v>36623.370000000112</v>
      </c>
      <c r="I12" s="25">
        <v>9155.8200000000652</v>
      </c>
      <c r="J12" s="25">
        <v>45779.190000000177</v>
      </c>
      <c r="K12" s="124">
        <v>4927176.63</v>
      </c>
      <c r="L12" s="124">
        <v>1231794.18</v>
      </c>
      <c r="M12" s="24">
        <f t="shared" si="3"/>
        <v>6158970.8099999996</v>
      </c>
      <c r="Q12" s="99"/>
      <c r="R12" s="99"/>
    </row>
    <row r="13" spans="1:18" ht="30" hidden="1" customHeight="1" x14ac:dyDescent="0.2">
      <c r="A13" s="23" t="s">
        <v>12</v>
      </c>
      <c r="B13" s="24">
        <v>560000</v>
      </c>
      <c r="C13" s="24">
        <v>140000</v>
      </c>
      <c r="D13" s="26">
        <f t="shared" si="5"/>
        <v>700000</v>
      </c>
      <c r="E13" s="24">
        <v>560000</v>
      </c>
      <c r="F13" s="24">
        <v>140000</v>
      </c>
      <c r="G13" s="26">
        <f t="shared" si="6"/>
        <v>700000</v>
      </c>
      <c r="H13" s="25">
        <v>0</v>
      </c>
      <c r="I13" s="25">
        <v>0</v>
      </c>
      <c r="J13" s="26">
        <v>0</v>
      </c>
      <c r="K13" s="124">
        <v>560000</v>
      </c>
      <c r="L13" s="124">
        <v>140000</v>
      </c>
      <c r="M13" s="24">
        <f t="shared" si="3"/>
        <v>700000</v>
      </c>
      <c r="Q13" s="99"/>
      <c r="R13" s="99"/>
    </row>
    <row r="14" spans="1:18" ht="30" hidden="1" customHeight="1" thickBot="1" x14ac:dyDescent="0.25">
      <c r="A14" s="23" t="s">
        <v>13</v>
      </c>
      <c r="B14" s="24">
        <v>316200</v>
      </c>
      <c r="C14" s="24">
        <v>79050</v>
      </c>
      <c r="D14" s="26">
        <f t="shared" si="5"/>
        <v>395250</v>
      </c>
      <c r="E14" s="24">
        <v>316200</v>
      </c>
      <c r="F14" s="24">
        <v>79050</v>
      </c>
      <c r="G14" s="26">
        <f t="shared" si="6"/>
        <v>395250</v>
      </c>
      <c r="H14" s="25">
        <v>24291.170000000042</v>
      </c>
      <c r="I14" s="25">
        <v>5950</v>
      </c>
      <c r="J14" s="25">
        <v>30241.170000000042</v>
      </c>
      <c r="K14" s="124">
        <v>291908.82999999996</v>
      </c>
      <c r="L14" s="124">
        <v>73100</v>
      </c>
      <c r="M14" s="24">
        <f t="shared" si="3"/>
        <v>365008.82999999996</v>
      </c>
      <c r="Q14" s="99"/>
      <c r="R14" s="99"/>
    </row>
    <row r="15" spans="1:18" ht="30" customHeight="1" x14ac:dyDescent="0.2">
      <c r="A15" s="62" t="s">
        <v>34</v>
      </c>
      <c r="B15" s="24">
        <f t="shared" ref="B15:L15" si="7">SUM(B16:B16)</f>
        <v>100000</v>
      </c>
      <c r="C15" s="24">
        <f t="shared" si="7"/>
        <v>1500000</v>
      </c>
      <c r="D15" s="24">
        <f t="shared" si="7"/>
        <v>1600000</v>
      </c>
      <c r="E15" s="24">
        <f t="shared" si="7"/>
        <v>100000</v>
      </c>
      <c r="F15" s="24">
        <f t="shared" si="7"/>
        <v>1500000</v>
      </c>
      <c r="G15" s="24">
        <f t="shared" si="7"/>
        <v>1600000</v>
      </c>
      <c r="H15" s="25">
        <v>100000</v>
      </c>
      <c r="I15" s="25">
        <v>0</v>
      </c>
      <c r="J15" s="26">
        <v>100000</v>
      </c>
      <c r="K15" s="123">
        <f t="shared" si="7"/>
        <v>0</v>
      </c>
      <c r="L15" s="123">
        <f t="shared" si="7"/>
        <v>1500000</v>
      </c>
      <c r="M15" s="24">
        <f t="shared" si="3"/>
        <v>1500000</v>
      </c>
      <c r="Q15" s="99"/>
      <c r="R15" s="99"/>
    </row>
    <row r="16" spans="1:18" ht="30" hidden="1" customHeight="1" thickTop="1" thickBot="1" x14ac:dyDescent="0.25">
      <c r="A16" s="63" t="s">
        <v>5</v>
      </c>
      <c r="B16" s="24">
        <v>100000</v>
      </c>
      <c r="C16" s="24">
        <v>1500000</v>
      </c>
      <c r="D16" s="24">
        <f t="shared" ref="D16" si="8">SUM(B16:C16)</f>
        <v>1600000</v>
      </c>
      <c r="E16" s="24">
        <v>100000</v>
      </c>
      <c r="F16" s="24">
        <v>1500000</v>
      </c>
      <c r="G16" s="24">
        <f t="shared" ref="G16" si="9">SUM(E16:F16)</f>
        <v>1600000</v>
      </c>
      <c r="H16" s="25">
        <v>100000</v>
      </c>
      <c r="I16" s="25">
        <v>0</v>
      </c>
      <c r="J16" s="26">
        <v>100000</v>
      </c>
      <c r="K16" s="124">
        <v>0</v>
      </c>
      <c r="L16" s="123">
        <v>1500000</v>
      </c>
      <c r="M16" s="24">
        <f t="shared" si="3"/>
        <v>1500000</v>
      </c>
      <c r="Q16" s="99"/>
      <c r="R16" s="99"/>
    </row>
    <row r="17" spans="1:18" ht="30" customHeight="1" x14ac:dyDescent="0.2">
      <c r="A17" s="62" t="s">
        <v>33</v>
      </c>
      <c r="B17" s="24">
        <f>SUM(B18:B21)</f>
        <v>30535500</v>
      </c>
      <c r="C17" s="24">
        <f t="shared" ref="C17" si="10">SUM(C18:C21)</f>
        <v>3495527</v>
      </c>
      <c r="D17" s="24">
        <f t="shared" ref="D17" si="11">SUM(D18:D21)</f>
        <v>34031027</v>
      </c>
      <c r="E17" s="24">
        <f t="shared" ref="E17" si="12">SUM(E18:E21)</f>
        <v>30470500</v>
      </c>
      <c r="F17" s="24">
        <f t="shared" ref="F17" si="13">SUM(F18:F21)</f>
        <v>3495527</v>
      </c>
      <c r="G17" s="24">
        <f t="shared" ref="G17" si="14">SUM(G18:G21)</f>
        <v>33966027</v>
      </c>
      <c r="H17" s="25">
        <v>3.9999999105930328E-2</v>
      </c>
      <c r="I17" s="25">
        <v>7221.8700000001118</v>
      </c>
      <c r="J17" s="25">
        <v>7221.9099999992177</v>
      </c>
      <c r="K17" s="124">
        <f t="shared" ref="K17" si="15">SUM(K18:K21)</f>
        <v>30470499.960000001</v>
      </c>
      <c r="L17" s="124">
        <f t="shared" ref="L17" si="16">SUM(L18:L21)</f>
        <v>3488305.13</v>
      </c>
      <c r="M17" s="24">
        <f t="shared" si="3"/>
        <v>33958805.090000004</v>
      </c>
      <c r="Q17" s="99"/>
      <c r="R17" s="99"/>
    </row>
    <row r="18" spans="1:18" ht="30" hidden="1" customHeight="1" x14ac:dyDescent="0.2">
      <c r="A18" s="7" t="s">
        <v>14</v>
      </c>
      <c r="B18" s="13">
        <v>5813939</v>
      </c>
      <c r="C18" s="13">
        <v>0</v>
      </c>
      <c r="D18" s="14">
        <f t="shared" ref="D18:D21" si="17">SUM(B18:C18)</f>
        <v>5813939</v>
      </c>
      <c r="E18" s="13">
        <v>5762469</v>
      </c>
      <c r="F18" s="13"/>
      <c r="G18" s="14">
        <f t="shared" ref="G18:G21" si="18">SUM(E18:F18)</f>
        <v>5762469</v>
      </c>
      <c r="H18" s="19" t="e">
        <f>E18-#REF!-K18</f>
        <v>#REF!</v>
      </c>
      <c r="I18" s="19" t="e">
        <f>F18-#REF!-L18</f>
        <v>#REF!</v>
      </c>
      <c r="J18" s="15" t="e">
        <f>H18+I18</f>
        <v>#REF!</v>
      </c>
      <c r="K18" s="19">
        <v>5762469</v>
      </c>
      <c r="L18" s="19"/>
      <c r="M18" s="21">
        <f t="shared" ref="M18:M21" si="19">SUM(K18:L18)</f>
        <v>5762469</v>
      </c>
      <c r="Q18" s="99"/>
      <c r="R18" s="99"/>
    </row>
    <row r="19" spans="1:18" ht="30" hidden="1" customHeight="1" x14ac:dyDescent="0.2">
      <c r="A19" s="4" t="s">
        <v>15</v>
      </c>
      <c r="B19" s="13">
        <v>1063884</v>
      </c>
      <c r="C19" s="13">
        <v>2495527</v>
      </c>
      <c r="D19" s="14">
        <f t="shared" si="17"/>
        <v>3559411</v>
      </c>
      <c r="E19" s="13">
        <v>1055790</v>
      </c>
      <c r="F19" s="13">
        <v>2495527</v>
      </c>
      <c r="G19" s="14">
        <f t="shared" si="18"/>
        <v>3551317</v>
      </c>
      <c r="H19" s="19" t="e">
        <f>E19-#REF!-K19</f>
        <v>#REF!</v>
      </c>
      <c r="I19" s="19" t="e">
        <f>F19-#REF!-L19</f>
        <v>#REF!</v>
      </c>
      <c r="J19" s="15" t="e">
        <f t="shared" ref="J19:J21" si="20">H19+I19</f>
        <v>#REF!</v>
      </c>
      <c r="K19" s="19">
        <v>1055790</v>
      </c>
      <c r="L19" s="19">
        <v>2495527</v>
      </c>
      <c r="M19" s="21">
        <f t="shared" si="19"/>
        <v>3551317</v>
      </c>
      <c r="Q19" s="99"/>
      <c r="R19" s="99"/>
    </row>
    <row r="20" spans="1:18" ht="30" hidden="1" customHeight="1" x14ac:dyDescent="0.2">
      <c r="A20" s="4" t="s">
        <v>6</v>
      </c>
      <c r="B20" s="13">
        <v>19109572</v>
      </c>
      <c r="C20" s="13">
        <v>1000000</v>
      </c>
      <c r="D20" s="14">
        <f t="shared" ref="D20" si="21">SUM(B20:C20)</f>
        <v>20109572</v>
      </c>
      <c r="E20" s="13">
        <v>19109572</v>
      </c>
      <c r="F20" s="13">
        <v>1000000</v>
      </c>
      <c r="G20" s="14">
        <f t="shared" ref="G20" si="22">SUM(E20:F20)</f>
        <v>20109572</v>
      </c>
      <c r="H20" s="19" t="e">
        <f>E20-#REF!-K20</f>
        <v>#REF!</v>
      </c>
      <c r="I20" s="19" t="e">
        <f>F20-#REF!-L20</f>
        <v>#REF!</v>
      </c>
      <c r="J20" s="21" t="e">
        <f t="shared" si="20"/>
        <v>#REF!</v>
      </c>
      <c r="K20" s="19">
        <f>19109572-0.04</f>
        <v>19109571.960000001</v>
      </c>
      <c r="L20" s="19">
        <f>1000000-7221.87</f>
        <v>992778.13</v>
      </c>
      <c r="M20" s="21">
        <f t="shared" ref="M20" si="23">SUM(K20:L20)</f>
        <v>20102350.09</v>
      </c>
      <c r="Q20" s="99"/>
      <c r="R20" s="99"/>
    </row>
    <row r="21" spans="1:18" ht="30" hidden="1" customHeight="1" thickBot="1" x14ac:dyDescent="0.25">
      <c r="A21" s="7" t="s">
        <v>7</v>
      </c>
      <c r="B21" s="13">
        <v>4548105</v>
      </c>
      <c r="C21" s="13">
        <v>0</v>
      </c>
      <c r="D21" s="14">
        <f t="shared" si="17"/>
        <v>4548105</v>
      </c>
      <c r="E21" s="13">
        <v>4542669</v>
      </c>
      <c r="F21" s="13"/>
      <c r="G21" s="14">
        <f t="shared" si="18"/>
        <v>4542669</v>
      </c>
      <c r="H21" s="19" t="e">
        <f>E21-#REF!-K21</f>
        <v>#REF!</v>
      </c>
      <c r="I21" s="19" t="e">
        <f>F21-#REF!-L21</f>
        <v>#REF!</v>
      </c>
      <c r="J21" s="15" t="e">
        <f t="shared" si="20"/>
        <v>#REF!</v>
      </c>
      <c r="K21" s="19">
        <v>4542669</v>
      </c>
      <c r="L21" s="19"/>
      <c r="M21" s="21">
        <f t="shared" si="19"/>
        <v>4542669</v>
      </c>
      <c r="Q21" s="99"/>
      <c r="R21" s="99"/>
    </row>
    <row r="22" spans="1:18" ht="24.75" customHeight="1" x14ac:dyDescent="0.2">
      <c r="A22" s="64" t="s">
        <v>21</v>
      </c>
      <c r="B22" s="65">
        <f t="shared" ref="B22:J22" si="24">B7+B9+B15+B17</f>
        <v>56535500</v>
      </c>
      <c r="C22" s="65">
        <f t="shared" si="24"/>
        <v>11470527</v>
      </c>
      <c r="D22" s="65">
        <f t="shared" si="24"/>
        <v>68006027</v>
      </c>
      <c r="E22" s="65">
        <f t="shared" si="24"/>
        <v>56470500</v>
      </c>
      <c r="F22" s="65">
        <f t="shared" si="24"/>
        <v>11470527</v>
      </c>
      <c r="G22" s="65">
        <f t="shared" si="24"/>
        <v>67941027</v>
      </c>
      <c r="H22" s="66">
        <f t="shared" si="24"/>
        <v>322046.15999999747</v>
      </c>
      <c r="I22" s="66">
        <f t="shared" si="24"/>
        <v>68420.799999999581</v>
      </c>
      <c r="J22" s="66">
        <f t="shared" si="24"/>
        <v>390466.95999999705</v>
      </c>
      <c r="K22" s="65">
        <f>K17+K15+K9+K7</f>
        <v>56148453.840000004</v>
      </c>
      <c r="L22" s="65">
        <f t="shared" ref="L22:M22" si="25">L17+L15+L9+L7</f>
        <v>11402106.199999999</v>
      </c>
      <c r="M22" s="65">
        <f t="shared" si="25"/>
        <v>67550560.040000007</v>
      </c>
    </row>
    <row r="23" spans="1:18" ht="12.75" customHeight="1" x14ac:dyDescent="0.2">
      <c r="A23" s="5"/>
      <c r="B23" s="16"/>
      <c r="C23" s="16"/>
      <c r="D23" s="16"/>
      <c r="E23" s="16"/>
      <c r="F23" s="16"/>
      <c r="G23" s="16"/>
      <c r="H23" s="20"/>
      <c r="I23" s="20"/>
      <c r="J23" s="16"/>
      <c r="K23" s="16"/>
      <c r="L23" s="16"/>
      <c r="M23" s="16"/>
    </row>
    <row r="24" spans="1:18" ht="15" customHeight="1" x14ac:dyDescent="0.2">
      <c r="A24" s="199" t="s">
        <v>30</v>
      </c>
      <c r="B24" s="201" t="s">
        <v>16</v>
      </c>
      <c r="C24" s="201"/>
      <c r="D24" s="201"/>
      <c r="E24" s="201" t="s">
        <v>25</v>
      </c>
      <c r="F24" s="201"/>
      <c r="G24" s="201"/>
      <c r="H24" s="202" t="s">
        <v>18</v>
      </c>
      <c r="I24" s="202"/>
      <c r="J24" s="202"/>
      <c r="K24" s="201" t="s">
        <v>17</v>
      </c>
      <c r="L24" s="201"/>
      <c r="M24" s="201"/>
    </row>
    <row r="25" spans="1:18" ht="22.5" customHeight="1" x14ac:dyDescent="0.2">
      <c r="A25" s="200"/>
      <c r="B25" s="27" t="s">
        <v>19</v>
      </c>
      <c r="C25" s="27" t="s">
        <v>20</v>
      </c>
      <c r="D25" s="27" t="s">
        <v>21</v>
      </c>
      <c r="E25" s="27" t="s">
        <v>19</v>
      </c>
      <c r="F25" s="27" t="s">
        <v>20</v>
      </c>
      <c r="G25" s="27" t="s">
        <v>21</v>
      </c>
      <c r="H25" s="28" t="s">
        <v>19</v>
      </c>
      <c r="I25" s="29" t="s">
        <v>20</v>
      </c>
      <c r="J25" s="28" t="s">
        <v>21</v>
      </c>
      <c r="K25" s="27" t="s">
        <v>19</v>
      </c>
      <c r="L25" s="27" t="s">
        <v>20</v>
      </c>
      <c r="M25" s="27" t="s">
        <v>21</v>
      </c>
    </row>
    <row r="26" spans="1:18" ht="63.75" x14ac:dyDescent="0.2">
      <c r="A26" s="30" t="s">
        <v>22</v>
      </c>
      <c r="B26" s="31">
        <v>3261499.6</v>
      </c>
      <c r="C26" s="31">
        <v>1453696.96</v>
      </c>
      <c r="D26" s="32">
        <f>SUM(B26:C26)</f>
        <v>4715196.5600000005</v>
      </c>
      <c r="E26" s="33">
        <f>486068+2775431.6</f>
        <v>3261499.6</v>
      </c>
      <c r="F26" s="33">
        <f>830788.07+622908.99</f>
        <v>1453697.06</v>
      </c>
      <c r="G26" s="34">
        <f>SUM(E26:F26)</f>
        <v>4715196.66</v>
      </c>
      <c r="H26" s="35">
        <v>0</v>
      </c>
      <c r="I26" s="36">
        <v>0</v>
      </c>
      <c r="J26" s="34">
        <f>SUM(H26:I26)</f>
        <v>0</v>
      </c>
      <c r="K26" s="35">
        <v>3261499.5999999996</v>
      </c>
      <c r="L26" s="35">
        <v>1453696.96</v>
      </c>
      <c r="M26" s="34">
        <f>SUM(K26:L26)</f>
        <v>4715196.5599999996</v>
      </c>
      <c r="N26" s="2"/>
    </row>
    <row r="27" spans="1:18" ht="38.25" x14ac:dyDescent="0.2">
      <c r="A27" s="30" t="s">
        <v>23</v>
      </c>
      <c r="B27" s="31">
        <v>13045998.4</v>
      </c>
      <c r="C27" s="37">
        <v>5814787.1699999999</v>
      </c>
      <c r="D27" s="32">
        <f t="shared" ref="D27" si="26">SUM(B27:C27)</f>
        <v>18860785.57</v>
      </c>
      <c r="E27" s="33">
        <f>2793950.4+1723408+8528640</f>
        <v>13045998.4</v>
      </c>
      <c r="F27" s="33">
        <f>1545000+383484.13+684211.93+112818+1530000+907091.01+652182</f>
        <v>5814787.0700000003</v>
      </c>
      <c r="G27" s="34">
        <f>SUM(E27:F27)</f>
        <v>18860785.469999999</v>
      </c>
      <c r="H27" s="35">
        <v>95365.010000001639</v>
      </c>
      <c r="I27" s="36">
        <v>38145.909999999218</v>
      </c>
      <c r="J27" s="34">
        <f>SUM(H27:I27)</f>
        <v>133510.92000000086</v>
      </c>
      <c r="K27" s="35">
        <v>12950633.389999999</v>
      </c>
      <c r="L27" s="35">
        <v>5776641.1600000011</v>
      </c>
      <c r="M27" s="34">
        <f>SUM(K27:L27)</f>
        <v>18727274.550000001</v>
      </c>
    </row>
    <row r="28" spans="1:18" ht="18" x14ac:dyDescent="0.2">
      <c r="A28" s="38" t="s">
        <v>21</v>
      </c>
      <c r="B28" s="39">
        <f t="shared" ref="B28:G28" si="27">SUM(B26:B27)</f>
        <v>16307498</v>
      </c>
      <c r="C28" s="39">
        <f t="shared" si="27"/>
        <v>7268484.1299999999</v>
      </c>
      <c r="D28" s="39">
        <f t="shared" si="27"/>
        <v>23575982.130000003</v>
      </c>
      <c r="E28" s="39">
        <f t="shared" si="27"/>
        <v>16307498</v>
      </c>
      <c r="F28" s="39">
        <f>SUM(F26:F27)</f>
        <v>7268484.1300000008</v>
      </c>
      <c r="G28" s="39">
        <f t="shared" si="27"/>
        <v>23575982.129999999</v>
      </c>
      <c r="H28" s="39">
        <f>SUM(H26:H27)</f>
        <v>95365.010000001639</v>
      </c>
      <c r="I28" s="40">
        <f t="shared" ref="I28" si="28">SUM(I26:I27)</f>
        <v>38145.909999999218</v>
      </c>
      <c r="J28" s="39">
        <f>SUM(J26:J27)</f>
        <v>133510.92000000086</v>
      </c>
      <c r="K28" s="39">
        <f>SUM(K26:K27)</f>
        <v>16212132.989999998</v>
      </c>
      <c r="L28" s="39">
        <f t="shared" ref="L28" si="29">SUM(L26:L27)</f>
        <v>7230338.120000001</v>
      </c>
      <c r="M28" s="39">
        <f>SUM(M26:M27)</f>
        <v>23442471.109999999</v>
      </c>
    </row>
    <row r="30" spans="1:18" ht="30" customHeight="1" x14ac:dyDescent="0.2">
      <c r="A30" s="196" t="s">
        <v>24</v>
      </c>
      <c r="B30" s="193" t="s">
        <v>38</v>
      </c>
      <c r="C30" s="194"/>
      <c r="D30" s="195"/>
      <c r="E30" s="197" t="s">
        <v>25</v>
      </c>
      <c r="F30" s="197"/>
      <c r="G30" s="197"/>
      <c r="H30" s="193" t="s">
        <v>32</v>
      </c>
      <c r="I30" s="194"/>
      <c r="J30" s="195"/>
      <c r="K30" s="198" t="s">
        <v>17</v>
      </c>
      <c r="L30" s="198"/>
      <c r="M30" s="198"/>
    </row>
    <row r="31" spans="1:18" ht="55.5" customHeight="1" x14ac:dyDescent="0.2">
      <c r="A31" s="196"/>
      <c r="B31" s="41" t="s">
        <v>19</v>
      </c>
      <c r="C31" s="41" t="s">
        <v>20</v>
      </c>
      <c r="D31" s="41" t="s">
        <v>21</v>
      </c>
      <c r="E31" s="42" t="s">
        <v>19</v>
      </c>
      <c r="F31" s="42" t="s">
        <v>20</v>
      </c>
      <c r="G31" s="42" t="s">
        <v>21</v>
      </c>
      <c r="H31" s="41" t="s">
        <v>19</v>
      </c>
      <c r="I31" s="41" t="s">
        <v>20</v>
      </c>
      <c r="J31" s="41" t="s">
        <v>21</v>
      </c>
      <c r="K31" s="43" t="s">
        <v>19</v>
      </c>
      <c r="L31" s="43" t="s">
        <v>20</v>
      </c>
      <c r="M31" s="43" t="s">
        <v>21</v>
      </c>
    </row>
    <row r="32" spans="1:18" ht="18.75" customHeight="1" x14ac:dyDescent="0.2">
      <c r="A32" s="44" t="s">
        <v>26</v>
      </c>
      <c r="B32" s="67"/>
      <c r="C32" s="31">
        <v>3683224</v>
      </c>
      <c r="D32" s="32">
        <v>3683224</v>
      </c>
      <c r="E32" s="69"/>
      <c r="F32" s="33">
        <v>3683224</v>
      </c>
      <c r="G32" s="45">
        <v>3683224</v>
      </c>
      <c r="H32" s="67"/>
      <c r="I32" s="31">
        <v>0</v>
      </c>
      <c r="J32" s="32">
        <v>0</v>
      </c>
      <c r="K32" s="71"/>
      <c r="L32" s="35">
        <v>3683224</v>
      </c>
      <c r="M32" s="46">
        <v>3683224</v>
      </c>
      <c r="N32" s="2"/>
    </row>
    <row r="33" spans="1:13" ht="22.5" customHeight="1" x14ac:dyDescent="0.2">
      <c r="A33" s="44" t="s">
        <v>27</v>
      </c>
      <c r="B33" s="67"/>
      <c r="C33" s="31">
        <v>778438</v>
      </c>
      <c r="D33" s="32">
        <v>778438</v>
      </c>
      <c r="E33" s="69"/>
      <c r="F33" s="33">
        <v>778438</v>
      </c>
      <c r="G33" s="45">
        <v>778438</v>
      </c>
      <c r="H33" s="67"/>
      <c r="I33" s="31">
        <v>0</v>
      </c>
      <c r="J33" s="32">
        <v>0</v>
      </c>
      <c r="K33" s="71"/>
      <c r="L33" s="35">
        <v>778438</v>
      </c>
      <c r="M33" s="46">
        <v>778438</v>
      </c>
    </row>
    <row r="34" spans="1:13" ht="38.25" x14ac:dyDescent="0.2">
      <c r="A34" s="44" t="s">
        <v>28</v>
      </c>
      <c r="B34" s="67"/>
      <c r="C34" s="31">
        <v>950719.00000000012</v>
      </c>
      <c r="D34" s="32">
        <v>950719.00000000012</v>
      </c>
      <c r="E34" s="69"/>
      <c r="F34" s="33">
        <v>950719.00000000012</v>
      </c>
      <c r="G34" s="45">
        <v>950719.00000000012</v>
      </c>
      <c r="H34" s="67"/>
      <c r="I34" s="31">
        <v>135255.00000000012</v>
      </c>
      <c r="J34" s="32">
        <v>135255.00000000012</v>
      </c>
      <c r="K34" s="71"/>
      <c r="L34" s="35">
        <v>815464</v>
      </c>
      <c r="M34" s="46">
        <v>815464</v>
      </c>
    </row>
    <row r="35" spans="1:13" ht="20.25" customHeight="1" x14ac:dyDescent="0.2">
      <c r="A35" s="44" t="s">
        <v>29</v>
      </c>
      <c r="B35" s="67"/>
      <c r="C35" s="31">
        <v>3643023.75</v>
      </c>
      <c r="D35" s="32">
        <v>3643023.75</v>
      </c>
      <c r="E35" s="70"/>
      <c r="F35" s="35">
        <v>3643023.75</v>
      </c>
      <c r="G35" s="45">
        <v>3643023.75</v>
      </c>
      <c r="H35" s="67"/>
      <c r="I35" s="35">
        <v>7730</v>
      </c>
      <c r="J35" s="32">
        <v>7730</v>
      </c>
      <c r="K35" s="71"/>
      <c r="L35" s="35">
        <v>3635293.75</v>
      </c>
      <c r="M35" s="46">
        <v>3635293.75</v>
      </c>
    </row>
    <row r="36" spans="1:13" ht="26.25" customHeight="1" x14ac:dyDescent="0.2">
      <c r="A36" s="47" t="s">
        <v>21</v>
      </c>
      <c r="B36" s="68"/>
      <c r="C36" s="48">
        <v>9055404.75</v>
      </c>
      <c r="D36" s="48">
        <v>9055404.75</v>
      </c>
      <c r="E36" s="68"/>
      <c r="F36" s="49">
        <v>9055404.75</v>
      </c>
      <c r="G36" s="49">
        <v>9055404.75</v>
      </c>
      <c r="H36" s="68"/>
      <c r="I36" s="50">
        <v>142985.00000000012</v>
      </c>
      <c r="J36" s="50">
        <v>142985.00000000012</v>
      </c>
      <c r="K36" s="68"/>
      <c r="L36" s="48">
        <v>8912419.75</v>
      </c>
      <c r="M36" s="48">
        <v>8912419.75</v>
      </c>
    </row>
    <row r="38" spans="1:13" ht="30" customHeight="1" x14ac:dyDescent="0.2"/>
  </sheetData>
  <mergeCells count="15">
    <mergeCell ref="A1:M1"/>
    <mergeCell ref="H30:J30"/>
    <mergeCell ref="A30:A31"/>
    <mergeCell ref="B30:D30"/>
    <mergeCell ref="E30:G30"/>
    <mergeCell ref="K30:M30"/>
    <mergeCell ref="A24:A25"/>
    <mergeCell ref="B24:D24"/>
    <mergeCell ref="E24:G24"/>
    <mergeCell ref="H24:J24"/>
    <mergeCell ref="K24:M24"/>
    <mergeCell ref="B3:D3"/>
    <mergeCell ref="E3:G3"/>
    <mergeCell ref="K3:M3"/>
    <mergeCell ref="H3:J3"/>
  </mergeCells>
  <printOptions horizontalCentered="1"/>
  <pageMargins left="0.39370078740157483" right="0.19685039370078741" top="0.39370078740157483" bottom="0.39370078740157483" header="0.19685039370078741" footer="0"/>
  <pageSetup scale="53" orientation="landscape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4"/>
  <sheetViews>
    <sheetView workbookViewId="0">
      <selection sqref="A1:W1"/>
    </sheetView>
  </sheetViews>
  <sheetFormatPr baseColWidth="10" defaultRowHeight="12.75" x14ac:dyDescent="0.2"/>
  <sheetData>
    <row r="1" spans="1:26" ht="36" customHeight="1" thickBot="1" x14ac:dyDescent="0.4">
      <c r="A1" s="220" t="s">
        <v>1435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2"/>
    </row>
    <row r="2" spans="1:26" ht="33.75" customHeight="1" x14ac:dyDescent="0.2">
      <c r="A2" s="205" t="s">
        <v>37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Y2" s="72"/>
      <c r="Z2" s="72"/>
    </row>
    <row r="3" spans="1:26" ht="15.75" x14ac:dyDescent="0.2">
      <c r="A3" s="204" t="s">
        <v>4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Y3" s="72"/>
      <c r="Z3" s="72"/>
    </row>
    <row r="4" spans="1:26" ht="90" x14ac:dyDescent="0.2">
      <c r="A4" s="73" t="s">
        <v>39</v>
      </c>
      <c r="B4" s="73" t="s">
        <v>40</v>
      </c>
      <c r="C4" s="73" t="s">
        <v>41</v>
      </c>
      <c r="D4" s="73" t="s">
        <v>42</v>
      </c>
      <c r="E4" s="73" t="s">
        <v>43</v>
      </c>
      <c r="F4" s="73" t="s">
        <v>44</v>
      </c>
      <c r="G4" s="73" t="s">
        <v>45</v>
      </c>
      <c r="H4" s="73" t="s">
        <v>46</v>
      </c>
      <c r="I4" s="73" t="s">
        <v>47</v>
      </c>
      <c r="J4" s="73" t="s">
        <v>48</v>
      </c>
      <c r="K4" s="73" t="s">
        <v>49</v>
      </c>
      <c r="L4" s="73" t="s">
        <v>50</v>
      </c>
      <c r="M4" s="73" t="s">
        <v>51</v>
      </c>
      <c r="N4" s="73" t="s">
        <v>52</v>
      </c>
      <c r="O4" s="73" t="s">
        <v>53</v>
      </c>
      <c r="P4" s="73" t="s">
        <v>54</v>
      </c>
      <c r="Q4" s="73" t="s">
        <v>55</v>
      </c>
      <c r="R4" s="73" t="s">
        <v>56</v>
      </c>
      <c r="S4" s="73" t="s">
        <v>57</v>
      </c>
      <c r="T4" s="73" t="s">
        <v>58</v>
      </c>
      <c r="U4" s="73" t="s">
        <v>59</v>
      </c>
      <c r="V4" s="73" t="s">
        <v>0</v>
      </c>
      <c r="X4" s="72"/>
      <c r="Y4" s="72"/>
    </row>
    <row r="5" spans="1:26" ht="5.0999999999999996" customHeight="1" x14ac:dyDescent="0.2">
      <c r="A5" s="74"/>
      <c r="B5" s="75"/>
      <c r="C5" s="74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4"/>
      <c r="P5" s="74"/>
      <c r="Q5" s="74"/>
      <c r="R5" s="74"/>
      <c r="S5" s="74"/>
      <c r="T5" s="74"/>
      <c r="U5" s="74"/>
      <c r="V5" s="74"/>
      <c r="X5" s="72"/>
      <c r="Y5" s="72"/>
    </row>
    <row r="6" spans="1:26" ht="27" customHeight="1" x14ac:dyDescent="0.2">
      <c r="A6" s="76" t="s">
        <v>60</v>
      </c>
      <c r="B6" s="77"/>
      <c r="C6" s="78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8"/>
      <c r="P6" s="79"/>
      <c r="Q6" s="80">
        <f>SUM(Q7:Q257)</f>
        <v>780</v>
      </c>
      <c r="R6" s="80">
        <f>SUM(R7:R257)</f>
        <v>33707450.879999995</v>
      </c>
      <c r="S6" s="80">
        <f>SUM(S7:S257)</f>
        <v>18938868.420000002</v>
      </c>
      <c r="T6" s="80">
        <f>SUM(T7:T257)</f>
        <v>4728906.8900000006</v>
      </c>
      <c r="U6" s="80">
        <f>SUM(U7:U257)</f>
        <v>10039675.57</v>
      </c>
      <c r="V6" s="81"/>
      <c r="X6" s="72"/>
      <c r="Y6" s="72"/>
    </row>
    <row r="7" spans="1:26" ht="45" customHeight="1" x14ac:dyDescent="0.2">
      <c r="A7" s="82">
        <v>1</v>
      </c>
      <c r="B7" s="83" t="s">
        <v>61</v>
      </c>
      <c r="C7" s="84" t="s">
        <v>62</v>
      </c>
      <c r="D7" s="83" t="s">
        <v>63</v>
      </c>
      <c r="E7" s="83" t="s">
        <v>64</v>
      </c>
      <c r="F7" s="83" t="s">
        <v>65</v>
      </c>
      <c r="G7" s="83" t="s">
        <v>66</v>
      </c>
      <c r="H7" s="83" t="s">
        <v>67</v>
      </c>
      <c r="I7" s="83" t="s">
        <v>68</v>
      </c>
      <c r="J7" s="83" t="s">
        <v>69</v>
      </c>
      <c r="K7" s="83" t="s">
        <v>17</v>
      </c>
      <c r="L7" s="83" t="s">
        <v>70</v>
      </c>
      <c r="M7" s="83" t="s">
        <v>71</v>
      </c>
      <c r="N7" s="85" t="s">
        <v>72</v>
      </c>
      <c r="O7" s="86" t="s">
        <v>26</v>
      </c>
      <c r="P7" s="86" t="s">
        <v>73</v>
      </c>
      <c r="Q7" s="82">
        <v>5</v>
      </c>
      <c r="R7" s="87">
        <f>SUM(S7:U7)</f>
        <v>76840</v>
      </c>
      <c r="S7" s="87">
        <v>43028</v>
      </c>
      <c r="T7" s="87">
        <v>10757</v>
      </c>
      <c r="U7" s="87">
        <v>23055</v>
      </c>
      <c r="V7" s="88"/>
      <c r="X7" s="72"/>
      <c r="Y7" s="72"/>
    </row>
    <row r="8" spans="1:26" ht="45" customHeight="1" x14ac:dyDescent="0.2">
      <c r="A8" s="82">
        <v>2</v>
      </c>
      <c r="B8" s="83" t="s">
        <v>74</v>
      </c>
      <c r="C8" s="84" t="s">
        <v>75</v>
      </c>
      <c r="D8" s="83" t="s">
        <v>76</v>
      </c>
      <c r="E8" s="83" t="s">
        <v>77</v>
      </c>
      <c r="F8" s="83" t="s">
        <v>78</v>
      </c>
      <c r="G8" s="83" t="s">
        <v>79</v>
      </c>
      <c r="H8" s="83" t="s">
        <v>67</v>
      </c>
      <c r="I8" s="83" t="s">
        <v>80</v>
      </c>
      <c r="J8" s="83" t="s">
        <v>81</v>
      </c>
      <c r="K8" s="83" t="s">
        <v>17</v>
      </c>
      <c r="L8" s="83" t="s">
        <v>70</v>
      </c>
      <c r="M8" s="83" t="s">
        <v>71</v>
      </c>
      <c r="N8" s="85" t="s">
        <v>82</v>
      </c>
      <c r="O8" s="86" t="s">
        <v>83</v>
      </c>
      <c r="P8" s="86" t="s">
        <v>73</v>
      </c>
      <c r="Q8" s="82">
        <v>1</v>
      </c>
      <c r="R8" s="87">
        <f t="shared" ref="R8:R71" si="0">SUM(S8:U8)</f>
        <v>215427</v>
      </c>
      <c r="S8" s="87">
        <v>120600</v>
      </c>
      <c r="T8" s="87">
        <v>30100</v>
      </c>
      <c r="U8" s="87">
        <v>64727</v>
      </c>
      <c r="V8" s="88"/>
      <c r="X8" s="72"/>
      <c r="Y8" s="72"/>
    </row>
    <row r="9" spans="1:26" ht="45" customHeight="1" x14ac:dyDescent="0.2">
      <c r="A9" s="82">
        <v>3</v>
      </c>
      <c r="B9" s="89" t="s">
        <v>84</v>
      </c>
      <c r="C9" s="90" t="s">
        <v>85</v>
      </c>
      <c r="D9" s="89" t="s">
        <v>86</v>
      </c>
      <c r="E9" s="89" t="s">
        <v>87</v>
      </c>
      <c r="F9" s="89" t="s">
        <v>88</v>
      </c>
      <c r="G9" s="83" t="s">
        <v>66</v>
      </c>
      <c r="H9" s="83" t="s">
        <v>67</v>
      </c>
      <c r="I9" s="89" t="s">
        <v>89</v>
      </c>
      <c r="J9" s="89" t="s">
        <v>90</v>
      </c>
      <c r="K9" s="83" t="s">
        <v>17</v>
      </c>
      <c r="L9" s="83" t="s">
        <v>70</v>
      </c>
      <c r="M9" s="83" t="s">
        <v>71</v>
      </c>
      <c r="N9" s="85" t="s">
        <v>91</v>
      </c>
      <c r="O9" s="86" t="s">
        <v>26</v>
      </c>
      <c r="P9" s="86" t="s">
        <v>92</v>
      </c>
      <c r="Q9" s="82">
        <v>2</v>
      </c>
      <c r="R9" s="87">
        <f t="shared" si="0"/>
        <v>26400</v>
      </c>
      <c r="S9" s="87">
        <v>14784</v>
      </c>
      <c r="T9" s="87">
        <v>3696</v>
      </c>
      <c r="U9" s="87">
        <v>7920</v>
      </c>
      <c r="V9" s="88"/>
      <c r="X9" s="72"/>
      <c r="Y9" s="72"/>
    </row>
    <row r="10" spans="1:26" ht="45" customHeight="1" x14ac:dyDescent="0.2">
      <c r="A10" s="82">
        <v>4</v>
      </c>
      <c r="B10" s="89" t="s">
        <v>93</v>
      </c>
      <c r="C10" s="90" t="s">
        <v>94</v>
      </c>
      <c r="D10" s="89" t="s">
        <v>95</v>
      </c>
      <c r="E10" s="89" t="s">
        <v>96</v>
      </c>
      <c r="F10" s="89" t="s">
        <v>97</v>
      </c>
      <c r="G10" s="89" t="s">
        <v>66</v>
      </c>
      <c r="H10" s="83" t="s">
        <v>67</v>
      </c>
      <c r="I10" s="89" t="s">
        <v>98</v>
      </c>
      <c r="J10" s="89" t="s">
        <v>99</v>
      </c>
      <c r="K10" s="83" t="s">
        <v>17</v>
      </c>
      <c r="L10" s="83" t="s">
        <v>70</v>
      </c>
      <c r="M10" s="83" t="s">
        <v>71</v>
      </c>
      <c r="N10" s="85" t="s">
        <v>100</v>
      </c>
      <c r="O10" s="86" t="s">
        <v>83</v>
      </c>
      <c r="P10" s="86" t="s">
        <v>101</v>
      </c>
      <c r="Q10" s="82">
        <v>2</v>
      </c>
      <c r="R10" s="87">
        <f t="shared" si="0"/>
        <v>59104</v>
      </c>
      <c r="S10" s="87">
        <v>33080</v>
      </c>
      <c r="T10" s="87">
        <v>8270</v>
      </c>
      <c r="U10" s="87">
        <v>17754</v>
      </c>
      <c r="V10" s="88"/>
      <c r="X10" s="72"/>
      <c r="Y10" s="72"/>
    </row>
    <row r="11" spans="1:26" ht="45" customHeight="1" x14ac:dyDescent="0.2">
      <c r="A11" s="82">
        <v>5</v>
      </c>
      <c r="B11" s="89" t="s">
        <v>102</v>
      </c>
      <c r="C11" s="90" t="s">
        <v>62</v>
      </c>
      <c r="D11" s="89" t="s">
        <v>103</v>
      </c>
      <c r="E11" s="89" t="s">
        <v>104</v>
      </c>
      <c r="F11" s="89" t="s">
        <v>96</v>
      </c>
      <c r="G11" s="89" t="s">
        <v>79</v>
      </c>
      <c r="H11" s="83" t="s">
        <v>67</v>
      </c>
      <c r="I11" s="89" t="s">
        <v>105</v>
      </c>
      <c r="J11" s="89" t="s">
        <v>106</v>
      </c>
      <c r="K11" s="83" t="s">
        <v>17</v>
      </c>
      <c r="L11" s="83" t="s">
        <v>70</v>
      </c>
      <c r="M11" s="83" t="s">
        <v>71</v>
      </c>
      <c r="N11" s="85" t="s">
        <v>107</v>
      </c>
      <c r="O11" s="86" t="s">
        <v>26</v>
      </c>
      <c r="P11" s="86" t="s">
        <v>73</v>
      </c>
      <c r="Q11" s="82">
        <v>3</v>
      </c>
      <c r="R11" s="87">
        <f t="shared" si="0"/>
        <v>132700</v>
      </c>
      <c r="S11" s="87">
        <v>74312</v>
      </c>
      <c r="T11" s="87">
        <v>18578</v>
      </c>
      <c r="U11" s="87">
        <v>39810</v>
      </c>
      <c r="V11" s="88"/>
      <c r="X11" s="72"/>
      <c r="Y11" s="72"/>
    </row>
    <row r="12" spans="1:26" ht="45" customHeight="1" x14ac:dyDescent="0.2">
      <c r="A12" s="82">
        <v>6</v>
      </c>
      <c r="B12" s="89" t="s">
        <v>108</v>
      </c>
      <c r="C12" s="90" t="s">
        <v>75</v>
      </c>
      <c r="D12" s="89" t="s">
        <v>109</v>
      </c>
      <c r="E12" s="89" t="s">
        <v>77</v>
      </c>
      <c r="F12" s="89" t="s">
        <v>78</v>
      </c>
      <c r="G12" s="89" t="s">
        <v>79</v>
      </c>
      <c r="H12" s="83" t="s">
        <v>67</v>
      </c>
      <c r="I12" s="89" t="s">
        <v>110</v>
      </c>
      <c r="J12" s="89" t="s">
        <v>111</v>
      </c>
      <c r="K12" s="83" t="s">
        <v>17</v>
      </c>
      <c r="L12" s="83" t="s">
        <v>70</v>
      </c>
      <c r="M12" s="83" t="s">
        <v>71</v>
      </c>
      <c r="N12" s="85" t="s">
        <v>112</v>
      </c>
      <c r="O12" s="86" t="s">
        <v>83</v>
      </c>
      <c r="P12" s="86" t="s">
        <v>73</v>
      </c>
      <c r="Q12" s="82">
        <v>1</v>
      </c>
      <c r="R12" s="87">
        <f t="shared" si="0"/>
        <v>144850</v>
      </c>
      <c r="S12" s="87">
        <v>81116</v>
      </c>
      <c r="T12" s="87">
        <v>20279</v>
      </c>
      <c r="U12" s="87">
        <v>43455</v>
      </c>
      <c r="V12" s="88"/>
      <c r="X12" s="72"/>
      <c r="Y12" s="72"/>
    </row>
    <row r="13" spans="1:26" ht="45" customHeight="1" x14ac:dyDescent="0.2">
      <c r="A13" s="82">
        <v>7</v>
      </c>
      <c r="B13" s="89" t="s">
        <v>113</v>
      </c>
      <c r="C13" s="90" t="s">
        <v>62</v>
      </c>
      <c r="D13" s="89" t="s">
        <v>114</v>
      </c>
      <c r="E13" s="89" t="s">
        <v>115</v>
      </c>
      <c r="F13" s="89" t="s">
        <v>116</v>
      </c>
      <c r="G13" s="89" t="s">
        <v>79</v>
      </c>
      <c r="H13" s="83" t="s">
        <v>67</v>
      </c>
      <c r="I13" s="89" t="s">
        <v>117</v>
      </c>
      <c r="J13" s="89" t="s">
        <v>118</v>
      </c>
      <c r="K13" s="83" t="s">
        <v>17</v>
      </c>
      <c r="L13" s="83" t="s">
        <v>70</v>
      </c>
      <c r="M13" s="83" t="s">
        <v>71</v>
      </c>
      <c r="N13" s="85" t="s">
        <v>119</v>
      </c>
      <c r="O13" s="86" t="s">
        <v>26</v>
      </c>
      <c r="P13" s="86"/>
      <c r="Q13" s="82">
        <v>3</v>
      </c>
      <c r="R13" s="87">
        <f t="shared" si="0"/>
        <v>335000</v>
      </c>
      <c r="S13" s="87">
        <v>187600</v>
      </c>
      <c r="T13" s="87">
        <v>46900</v>
      </c>
      <c r="U13" s="87">
        <v>100500</v>
      </c>
      <c r="V13" s="88"/>
      <c r="X13" s="72"/>
      <c r="Y13" s="72"/>
    </row>
    <row r="14" spans="1:26" ht="45" customHeight="1" x14ac:dyDescent="0.2">
      <c r="A14" s="82">
        <v>8</v>
      </c>
      <c r="B14" s="89" t="s">
        <v>120</v>
      </c>
      <c r="C14" s="90" t="s">
        <v>85</v>
      </c>
      <c r="D14" s="89" t="s">
        <v>121</v>
      </c>
      <c r="E14" s="89" t="s">
        <v>115</v>
      </c>
      <c r="F14" s="89" t="s">
        <v>122</v>
      </c>
      <c r="G14" s="89" t="s">
        <v>79</v>
      </c>
      <c r="H14" s="83" t="s">
        <v>67</v>
      </c>
      <c r="I14" s="89" t="s">
        <v>123</v>
      </c>
      <c r="J14" s="89" t="s">
        <v>124</v>
      </c>
      <c r="K14" s="83" t="s">
        <v>17</v>
      </c>
      <c r="L14" s="83" t="s">
        <v>70</v>
      </c>
      <c r="M14" s="83" t="s">
        <v>71</v>
      </c>
      <c r="N14" s="85" t="s">
        <v>125</v>
      </c>
      <c r="O14" s="86" t="s">
        <v>26</v>
      </c>
      <c r="P14" s="86"/>
      <c r="Q14" s="82">
        <v>1</v>
      </c>
      <c r="R14" s="87">
        <f t="shared" si="0"/>
        <v>24000</v>
      </c>
      <c r="S14" s="87">
        <v>13440</v>
      </c>
      <c r="T14" s="87">
        <v>3360</v>
      </c>
      <c r="U14" s="87">
        <v>7200</v>
      </c>
      <c r="V14" s="88"/>
      <c r="X14" s="72"/>
      <c r="Y14" s="72"/>
    </row>
    <row r="15" spans="1:26" ht="45" customHeight="1" x14ac:dyDescent="0.2">
      <c r="A15" s="82">
        <v>9</v>
      </c>
      <c r="B15" s="89" t="s">
        <v>126</v>
      </c>
      <c r="C15" s="90" t="s">
        <v>94</v>
      </c>
      <c r="D15" s="89" t="s">
        <v>127</v>
      </c>
      <c r="E15" s="89" t="s">
        <v>128</v>
      </c>
      <c r="F15" s="89" t="s">
        <v>129</v>
      </c>
      <c r="G15" s="89" t="s">
        <v>79</v>
      </c>
      <c r="H15" s="83" t="s">
        <v>67</v>
      </c>
      <c r="I15" s="89" t="s">
        <v>130</v>
      </c>
      <c r="J15" s="89" t="s">
        <v>131</v>
      </c>
      <c r="K15" s="83" t="s">
        <v>17</v>
      </c>
      <c r="L15" s="83" t="s">
        <v>70</v>
      </c>
      <c r="M15" s="83" t="s">
        <v>71</v>
      </c>
      <c r="N15" s="85" t="s">
        <v>132</v>
      </c>
      <c r="O15" s="86" t="s">
        <v>83</v>
      </c>
      <c r="P15" s="86"/>
      <c r="Q15" s="82">
        <v>1</v>
      </c>
      <c r="R15" s="87">
        <f t="shared" si="0"/>
        <v>31500</v>
      </c>
      <c r="S15" s="87">
        <v>17640</v>
      </c>
      <c r="T15" s="87">
        <v>4410</v>
      </c>
      <c r="U15" s="87">
        <v>9450</v>
      </c>
      <c r="V15" s="88"/>
      <c r="X15" s="72"/>
      <c r="Y15" s="72"/>
    </row>
    <row r="16" spans="1:26" ht="45" customHeight="1" x14ac:dyDescent="0.2">
      <c r="A16" s="82">
        <v>10</v>
      </c>
      <c r="B16" s="89" t="s">
        <v>133</v>
      </c>
      <c r="C16" s="90" t="s">
        <v>62</v>
      </c>
      <c r="D16" s="89" t="s">
        <v>134</v>
      </c>
      <c r="E16" s="89" t="s">
        <v>135</v>
      </c>
      <c r="F16" s="89" t="s">
        <v>136</v>
      </c>
      <c r="G16" s="89" t="s">
        <v>79</v>
      </c>
      <c r="H16" s="83" t="s">
        <v>67</v>
      </c>
      <c r="I16" s="89" t="s">
        <v>137</v>
      </c>
      <c r="J16" s="89" t="s">
        <v>138</v>
      </c>
      <c r="K16" s="83" t="s">
        <v>17</v>
      </c>
      <c r="L16" s="83" t="s">
        <v>70</v>
      </c>
      <c r="M16" s="83" t="s">
        <v>71</v>
      </c>
      <c r="N16" s="85" t="s">
        <v>139</v>
      </c>
      <c r="O16" s="86" t="s">
        <v>26</v>
      </c>
      <c r="P16" s="86" t="s">
        <v>92</v>
      </c>
      <c r="Q16" s="82">
        <v>3</v>
      </c>
      <c r="R16" s="87">
        <f t="shared" si="0"/>
        <v>52000</v>
      </c>
      <c r="S16" s="87">
        <v>29120</v>
      </c>
      <c r="T16" s="87">
        <v>7280</v>
      </c>
      <c r="U16" s="87">
        <v>15600</v>
      </c>
      <c r="V16" s="88"/>
      <c r="X16" s="72"/>
      <c r="Y16" s="72"/>
    </row>
    <row r="17" spans="1:25" ht="45" customHeight="1" x14ac:dyDescent="0.2">
      <c r="A17" s="82">
        <v>11</v>
      </c>
      <c r="B17" s="89" t="s">
        <v>140</v>
      </c>
      <c r="C17" s="90" t="s">
        <v>85</v>
      </c>
      <c r="D17" s="89" t="s">
        <v>141</v>
      </c>
      <c r="E17" s="89" t="s">
        <v>142</v>
      </c>
      <c r="F17" s="89" t="s">
        <v>143</v>
      </c>
      <c r="G17" s="89" t="s">
        <v>79</v>
      </c>
      <c r="H17" s="83" t="s">
        <v>67</v>
      </c>
      <c r="I17" s="89" t="s">
        <v>144</v>
      </c>
      <c r="J17" s="89" t="s">
        <v>145</v>
      </c>
      <c r="K17" s="83" t="s">
        <v>17</v>
      </c>
      <c r="L17" s="83" t="s">
        <v>70</v>
      </c>
      <c r="M17" s="83" t="s">
        <v>71</v>
      </c>
      <c r="N17" s="85" t="s">
        <v>146</v>
      </c>
      <c r="O17" s="86" t="s">
        <v>26</v>
      </c>
      <c r="P17" s="86" t="s">
        <v>147</v>
      </c>
      <c r="Q17" s="82">
        <v>2</v>
      </c>
      <c r="R17" s="87">
        <f t="shared" si="0"/>
        <v>62400</v>
      </c>
      <c r="S17" s="87">
        <v>34944</v>
      </c>
      <c r="T17" s="87">
        <v>8736</v>
      </c>
      <c r="U17" s="87">
        <v>18720</v>
      </c>
      <c r="V17" s="88"/>
      <c r="X17" s="72"/>
      <c r="Y17" s="72"/>
    </row>
    <row r="18" spans="1:25" ht="45" customHeight="1" x14ac:dyDescent="0.2">
      <c r="A18" s="82">
        <v>12</v>
      </c>
      <c r="B18" s="89" t="s">
        <v>148</v>
      </c>
      <c r="C18" s="90" t="s">
        <v>62</v>
      </c>
      <c r="D18" s="89" t="s">
        <v>149</v>
      </c>
      <c r="E18" s="89" t="s">
        <v>150</v>
      </c>
      <c r="F18" s="89" t="s">
        <v>151</v>
      </c>
      <c r="G18" s="89" t="s">
        <v>79</v>
      </c>
      <c r="H18" s="83" t="s">
        <v>67</v>
      </c>
      <c r="I18" s="89" t="s">
        <v>152</v>
      </c>
      <c r="J18" s="89" t="s">
        <v>153</v>
      </c>
      <c r="K18" s="83" t="s">
        <v>17</v>
      </c>
      <c r="L18" s="83" t="s">
        <v>70</v>
      </c>
      <c r="M18" s="83" t="s">
        <v>71</v>
      </c>
      <c r="N18" s="85" t="s">
        <v>154</v>
      </c>
      <c r="O18" s="86" t="s">
        <v>26</v>
      </c>
      <c r="P18" s="86"/>
      <c r="Q18" s="82">
        <v>7</v>
      </c>
      <c r="R18" s="87">
        <f t="shared" si="0"/>
        <v>175000</v>
      </c>
      <c r="S18" s="87">
        <v>98000</v>
      </c>
      <c r="T18" s="87">
        <v>24500</v>
      </c>
      <c r="U18" s="87">
        <v>52500</v>
      </c>
      <c r="V18" s="88"/>
      <c r="X18" s="72"/>
      <c r="Y18" s="72"/>
    </row>
    <row r="19" spans="1:25" ht="45" customHeight="1" x14ac:dyDescent="0.2">
      <c r="A19" s="82">
        <v>13</v>
      </c>
      <c r="B19" s="89" t="s">
        <v>155</v>
      </c>
      <c r="C19" s="90" t="s">
        <v>75</v>
      </c>
      <c r="D19" s="89" t="s">
        <v>156</v>
      </c>
      <c r="E19" s="89" t="s">
        <v>157</v>
      </c>
      <c r="F19" s="89" t="s">
        <v>158</v>
      </c>
      <c r="G19" s="89" t="s">
        <v>79</v>
      </c>
      <c r="H19" s="83" t="s">
        <v>67</v>
      </c>
      <c r="I19" s="89" t="s">
        <v>159</v>
      </c>
      <c r="J19" s="89" t="s">
        <v>160</v>
      </c>
      <c r="K19" s="83" t="s">
        <v>17</v>
      </c>
      <c r="L19" s="83" t="s">
        <v>70</v>
      </c>
      <c r="M19" s="83" t="s">
        <v>71</v>
      </c>
      <c r="N19" s="85" t="s">
        <v>161</v>
      </c>
      <c r="O19" s="86" t="s">
        <v>26</v>
      </c>
      <c r="P19" s="86" t="s">
        <v>92</v>
      </c>
      <c r="Q19" s="82">
        <v>6</v>
      </c>
      <c r="R19" s="87">
        <f t="shared" si="0"/>
        <v>210000</v>
      </c>
      <c r="S19" s="87">
        <v>117600</v>
      </c>
      <c r="T19" s="87">
        <v>29400</v>
      </c>
      <c r="U19" s="87">
        <v>63000</v>
      </c>
      <c r="V19" s="88"/>
      <c r="X19" s="72"/>
      <c r="Y19" s="72"/>
    </row>
    <row r="20" spans="1:25" ht="45" customHeight="1" x14ac:dyDescent="0.2">
      <c r="A20" s="82">
        <v>14</v>
      </c>
      <c r="B20" s="89" t="s">
        <v>162</v>
      </c>
      <c r="C20" s="90" t="s">
        <v>85</v>
      </c>
      <c r="D20" s="89" t="s">
        <v>163</v>
      </c>
      <c r="E20" s="89" t="s">
        <v>164</v>
      </c>
      <c r="F20" s="89" t="s">
        <v>165</v>
      </c>
      <c r="G20" s="89" t="s">
        <v>79</v>
      </c>
      <c r="H20" s="83" t="s">
        <v>67</v>
      </c>
      <c r="I20" s="89" t="s">
        <v>166</v>
      </c>
      <c r="J20" s="89" t="s">
        <v>167</v>
      </c>
      <c r="K20" s="83" t="s">
        <v>17</v>
      </c>
      <c r="L20" s="83" t="s">
        <v>70</v>
      </c>
      <c r="M20" s="83" t="s">
        <v>71</v>
      </c>
      <c r="N20" s="85" t="s">
        <v>168</v>
      </c>
      <c r="O20" s="86" t="s">
        <v>26</v>
      </c>
      <c r="P20" s="86" t="s">
        <v>147</v>
      </c>
      <c r="Q20" s="82">
        <v>1</v>
      </c>
      <c r="R20" s="87">
        <f t="shared" si="0"/>
        <v>15840</v>
      </c>
      <c r="S20" s="87">
        <v>8064</v>
      </c>
      <c r="T20" s="87">
        <v>2016</v>
      </c>
      <c r="U20" s="87">
        <v>5760</v>
      </c>
      <c r="V20" s="88"/>
      <c r="X20" s="72"/>
      <c r="Y20" s="72"/>
    </row>
    <row r="21" spans="1:25" ht="45" customHeight="1" x14ac:dyDescent="0.2">
      <c r="A21" s="82">
        <v>15</v>
      </c>
      <c r="B21" s="89" t="s">
        <v>169</v>
      </c>
      <c r="C21" s="90" t="s">
        <v>62</v>
      </c>
      <c r="D21" s="89" t="s">
        <v>170</v>
      </c>
      <c r="E21" s="89" t="s">
        <v>171</v>
      </c>
      <c r="F21" s="89" t="s">
        <v>172</v>
      </c>
      <c r="G21" s="89" t="s">
        <v>79</v>
      </c>
      <c r="H21" s="83" t="s">
        <v>67</v>
      </c>
      <c r="I21" s="89" t="s">
        <v>173</v>
      </c>
      <c r="J21" s="89" t="s">
        <v>174</v>
      </c>
      <c r="K21" s="83" t="s">
        <v>17</v>
      </c>
      <c r="L21" s="83" t="s">
        <v>70</v>
      </c>
      <c r="M21" s="83" t="s">
        <v>71</v>
      </c>
      <c r="N21" s="85" t="s">
        <v>119</v>
      </c>
      <c r="O21" s="86" t="s">
        <v>26</v>
      </c>
      <c r="P21" s="86" t="s">
        <v>92</v>
      </c>
      <c r="Q21" s="82">
        <v>1</v>
      </c>
      <c r="R21" s="87">
        <f t="shared" si="0"/>
        <v>340000</v>
      </c>
      <c r="S21" s="87">
        <v>190400</v>
      </c>
      <c r="T21" s="87">
        <v>47600</v>
      </c>
      <c r="U21" s="87">
        <v>102000</v>
      </c>
      <c r="V21" s="88"/>
      <c r="X21" s="72"/>
      <c r="Y21" s="72"/>
    </row>
    <row r="22" spans="1:25" ht="45" customHeight="1" x14ac:dyDescent="0.2">
      <c r="A22" s="82">
        <v>16</v>
      </c>
      <c r="B22" s="89" t="s">
        <v>175</v>
      </c>
      <c r="C22" s="90" t="s">
        <v>75</v>
      </c>
      <c r="D22" s="89" t="s">
        <v>176</v>
      </c>
      <c r="E22" s="89" t="s">
        <v>78</v>
      </c>
      <c r="F22" s="89" t="s">
        <v>78</v>
      </c>
      <c r="G22" s="89" t="s">
        <v>79</v>
      </c>
      <c r="H22" s="83" t="s">
        <v>67</v>
      </c>
      <c r="I22" s="89" t="s">
        <v>177</v>
      </c>
      <c r="J22" s="89" t="s">
        <v>178</v>
      </c>
      <c r="K22" s="83" t="s">
        <v>17</v>
      </c>
      <c r="L22" s="83" t="s">
        <v>70</v>
      </c>
      <c r="M22" s="83" t="s">
        <v>71</v>
      </c>
      <c r="N22" s="85" t="s">
        <v>179</v>
      </c>
      <c r="O22" s="86" t="s">
        <v>83</v>
      </c>
      <c r="P22" s="86" t="s">
        <v>147</v>
      </c>
      <c r="Q22" s="82">
        <v>3</v>
      </c>
      <c r="R22" s="87">
        <f t="shared" si="0"/>
        <v>69213</v>
      </c>
      <c r="S22" s="87">
        <v>38372</v>
      </c>
      <c r="T22" s="87">
        <v>8626</v>
      </c>
      <c r="U22" s="87">
        <v>22215</v>
      </c>
      <c r="V22" s="88"/>
      <c r="X22" s="72"/>
      <c r="Y22" s="72"/>
    </row>
    <row r="23" spans="1:25" ht="45" customHeight="1" x14ac:dyDescent="0.2">
      <c r="A23" s="82">
        <v>17</v>
      </c>
      <c r="B23" s="89" t="s">
        <v>180</v>
      </c>
      <c r="C23" s="90" t="s">
        <v>85</v>
      </c>
      <c r="D23" s="89" t="s">
        <v>181</v>
      </c>
      <c r="E23" s="89" t="s">
        <v>182</v>
      </c>
      <c r="F23" s="89" t="s">
        <v>183</v>
      </c>
      <c r="G23" s="89" t="s">
        <v>66</v>
      </c>
      <c r="H23" s="83" t="s">
        <v>67</v>
      </c>
      <c r="I23" s="89" t="s">
        <v>184</v>
      </c>
      <c r="J23" s="89" t="s">
        <v>185</v>
      </c>
      <c r="K23" s="83" t="s">
        <v>17</v>
      </c>
      <c r="L23" s="83" t="s">
        <v>70</v>
      </c>
      <c r="M23" s="83" t="s">
        <v>71</v>
      </c>
      <c r="N23" s="85" t="s">
        <v>186</v>
      </c>
      <c r="O23" s="86" t="s">
        <v>83</v>
      </c>
      <c r="P23" s="86" t="s">
        <v>73</v>
      </c>
      <c r="Q23" s="82">
        <v>2</v>
      </c>
      <c r="R23" s="87">
        <f t="shared" si="0"/>
        <v>5615</v>
      </c>
      <c r="S23" s="87">
        <v>3136</v>
      </c>
      <c r="T23" s="87">
        <v>784</v>
      </c>
      <c r="U23" s="87">
        <v>1695</v>
      </c>
      <c r="V23" s="88"/>
      <c r="X23" s="72"/>
      <c r="Y23" s="72"/>
    </row>
    <row r="24" spans="1:25" ht="45" customHeight="1" x14ac:dyDescent="0.2">
      <c r="A24" s="82">
        <v>18</v>
      </c>
      <c r="B24" s="89" t="s">
        <v>187</v>
      </c>
      <c r="C24" s="90" t="s">
        <v>62</v>
      </c>
      <c r="D24" s="89" t="s">
        <v>188</v>
      </c>
      <c r="E24" s="89" t="s">
        <v>96</v>
      </c>
      <c r="F24" s="89" t="s">
        <v>189</v>
      </c>
      <c r="G24" s="89" t="s">
        <v>79</v>
      </c>
      <c r="H24" s="83" t="s">
        <v>67</v>
      </c>
      <c r="I24" s="89" t="s">
        <v>190</v>
      </c>
      <c r="J24" s="89"/>
      <c r="K24" s="83" t="s">
        <v>17</v>
      </c>
      <c r="L24" s="83" t="s">
        <v>70</v>
      </c>
      <c r="M24" s="83" t="s">
        <v>71</v>
      </c>
      <c r="N24" s="85" t="s">
        <v>191</v>
      </c>
      <c r="O24" s="86" t="s">
        <v>26</v>
      </c>
      <c r="P24" s="86" t="s">
        <v>73</v>
      </c>
      <c r="Q24" s="82">
        <v>7</v>
      </c>
      <c r="R24" s="87">
        <f t="shared" si="0"/>
        <v>75200</v>
      </c>
      <c r="S24" s="87">
        <v>42112</v>
      </c>
      <c r="T24" s="87">
        <v>10528</v>
      </c>
      <c r="U24" s="87">
        <v>22560</v>
      </c>
      <c r="V24" s="88"/>
      <c r="X24" s="72"/>
      <c r="Y24" s="72"/>
    </row>
    <row r="25" spans="1:25" ht="45" customHeight="1" x14ac:dyDescent="0.2">
      <c r="A25" s="82">
        <v>19</v>
      </c>
      <c r="B25" s="89" t="s">
        <v>192</v>
      </c>
      <c r="C25" s="90" t="s">
        <v>85</v>
      </c>
      <c r="D25" s="89" t="s">
        <v>193</v>
      </c>
      <c r="E25" s="89" t="s">
        <v>194</v>
      </c>
      <c r="F25" s="89" t="s">
        <v>195</v>
      </c>
      <c r="G25" s="89" t="s">
        <v>79</v>
      </c>
      <c r="H25" s="83" t="s">
        <v>67</v>
      </c>
      <c r="I25" s="89" t="s">
        <v>196</v>
      </c>
      <c r="J25" s="89" t="s">
        <v>197</v>
      </c>
      <c r="K25" s="83" t="s">
        <v>17</v>
      </c>
      <c r="L25" s="83" t="s">
        <v>70</v>
      </c>
      <c r="M25" s="83" t="s">
        <v>71</v>
      </c>
      <c r="N25" s="85" t="s">
        <v>198</v>
      </c>
      <c r="O25" s="86" t="s">
        <v>26</v>
      </c>
      <c r="P25" s="86" t="s">
        <v>92</v>
      </c>
      <c r="Q25" s="82">
        <v>2</v>
      </c>
      <c r="R25" s="87">
        <f t="shared" si="0"/>
        <v>8200</v>
      </c>
      <c r="S25" s="87">
        <v>4592</v>
      </c>
      <c r="T25" s="87">
        <v>1148</v>
      </c>
      <c r="U25" s="87">
        <v>2460</v>
      </c>
      <c r="V25" s="88"/>
      <c r="X25" s="72"/>
      <c r="Y25" s="72"/>
    </row>
    <row r="26" spans="1:25" ht="45" customHeight="1" x14ac:dyDescent="0.2">
      <c r="A26" s="82">
        <v>20</v>
      </c>
      <c r="B26" s="89" t="s">
        <v>199</v>
      </c>
      <c r="C26" s="90" t="s">
        <v>62</v>
      </c>
      <c r="D26" s="89" t="s">
        <v>200</v>
      </c>
      <c r="E26" s="89" t="s">
        <v>201</v>
      </c>
      <c r="F26" s="89" t="s">
        <v>78</v>
      </c>
      <c r="G26" s="89" t="s">
        <v>79</v>
      </c>
      <c r="H26" s="83" t="s">
        <v>67</v>
      </c>
      <c r="I26" s="89" t="s">
        <v>202</v>
      </c>
      <c r="J26" s="89"/>
      <c r="K26" s="83" t="s">
        <v>17</v>
      </c>
      <c r="L26" s="83" t="s">
        <v>70</v>
      </c>
      <c r="M26" s="83" t="s">
        <v>71</v>
      </c>
      <c r="N26" s="85" t="s">
        <v>203</v>
      </c>
      <c r="O26" s="86" t="s">
        <v>83</v>
      </c>
      <c r="P26" s="86" t="s">
        <v>92</v>
      </c>
      <c r="Q26" s="82">
        <v>2</v>
      </c>
      <c r="R26" s="87">
        <f t="shared" si="0"/>
        <v>11500</v>
      </c>
      <c r="S26" s="87">
        <v>6440</v>
      </c>
      <c r="T26" s="87">
        <v>1610</v>
      </c>
      <c r="U26" s="87">
        <v>3450</v>
      </c>
      <c r="V26" s="88"/>
      <c r="X26" s="72"/>
      <c r="Y26" s="72"/>
    </row>
    <row r="27" spans="1:25" ht="45" customHeight="1" x14ac:dyDescent="0.2">
      <c r="A27" s="82">
        <v>21</v>
      </c>
      <c r="B27" s="89" t="s">
        <v>204</v>
      </c>
      <c r="C27" s="90" t="s">
        <v>85</v>
      </c>
      <c r="D27" s="89" t="s">
        <v>205</v>
      </c>
      <c r="E27" s="89" t="s">
        <v>206</v>
      </c>
      <c r="F27" s="89" t="s">
        <v>207</v>
      </c>
      <c r="G27" s="89" t="s">
        <v>79</v>
      </c>
      <c r="H27" s="83" t="s">
        <v>67</v>
      </c>
      <c r="I27" s="89" t="s">
        <v>208</v>
      </c>
      <c r="J27" s="89"/>
      <c r="K27" s="83" t="s">
        <v>17</v>
      </c>
      <c r="L27" s="83" t="s">
        <v>70</v>
      </c>
      <c r="M27" s="83" t="s">
        <v>71</v>
      </c>
      <c r="N27" s="85" t="s">
        <v>125</v>
      </c>
      <c r="O27" s="86" t="s">
        <v>26</v>
      </c>
      <c r="P27" s="86"/>
      <c r="Q27" s="82">
        <v>2</v>
      </c>
      <c r="R27" s="87">
        <f t="shared" si="0"/>
        <v>24000</v>
      </c>
      <c r="S27" s="87">
        <v>13440</v>
      </c>
      <c r="T27" s="87">
        <v>3360</v>
      </c>
      <c r="U27" s="87">
        <v>7200</v>
      </c>
      <c r="V27" s="88"/>
      <c r="X27" s="72"/>
      <c r="Y27" s="72"/>
    </row>
    <row r="28" spans="1:25" ht="45" customHeight="1" x14ac:dyDescent="0.2">
      <c r="A28" s="82">
        <v>22</v>
      </c>
      <c r="B28" s="89" t="s">
        <v>209</v>
      </c>
      <c r="C28" s="90" t="s">
        <v>85</v>
      </c>
      <c r="D28" s="89" t="s">
        <v>210</v>
      </c>
      <c r="E28" s="89" t="s">
        <v>211</v>
      </c>
      <c r="F28" s="89" t="s">
        <v>212</v>
      </c>
      <c r="G28" s="89" t="s">
        <v>79</v>
      </c>
      <c r="H28" s="83" t="s">
        <v>67</v>
      </c>
      <c r="I28" s="89" t="s">
        <v>213</v>
      </c>
      <c r="J28" s="89" t="s">
        <v>214</v>
      </c>
      <c r="K28" s="83" t="s">
        <v>17</v>
      </c>
      <c r="L28" s="83" t="s">
        <v>70</v>
      </c>
      <c r="M28" s="83" t="s">
        <v>71</v>
      </c>
      <c r="N28" s="85" t="s">
        <v>215</v>
      </c>
      <c r="O28" s="86" t="s">
        <v>26</v>
      </c>
      <c r="P28" s="86" t="s">
        <v>147</v>
      </c>
      <c r="Q28" s="82">
        <v>2</v>
      </c>
      <c r="R28" s="87">
        <f t="shared" si="0"/>
        <v>47700</v>
      </c>
      <c r="S28" s="87">
        <v>26712</v>
      </c>
      <c r="T28" s="87">
        <v>6678</v>
      </c>
      <c r="U28" s="87">
        <v>14310</v>
      </c>
      <c r="V28" s="88"/>
      <c r="X28" s="72"/>
      <c r="Y28" s="72"/>
    </row>
    <row r="29" spans="1:25" ht="45" customHeight="1" x14ac:dyDescent="0.2">
      <c r="A29" s="82">
        <v>23</v>
      </c>
      <c r="B29" s="89" t="s">
        <v>216</v>
      </c>
      <c r="C29" s="90" t="s">
        <v>94</v>
      </c>
      <c r="D29" s="89" t="s">
        <v>217</v>
      </c>
      <c r="E29" s="89" t="s">
        <v>218</v>
      </c>
      <c r="F29" s="89" t="s">
        <v>219</v>
      </c>
      <c r="G29" s="89" t="s">
        <v>79</v>
      </c>
      <c r="H29" s="83" t="s">
        <v>67</v>
      </c>
      <c r="I29" s="89" t="s">
        <v>220</v>
      </c>
      <c r="J29" s="89" t="s">
        <v>221</v>
      </c>
      <c r="K29" s="83" t="s">
        <v>17</v>
      </c>
      <c r="L29" s="83" t="s">
        <v>70</v>
      </c>
      <c r="M29" s="83" t="s">
        <v>71</v>
      </c>
      <c r="N29" s="85" t="s">
        <v>222</v>
      </c>
      <c r="O29" s="86" t="s">
        <v>83</v>
      </c>
      <c r="P29" s="86"/>
      <c r="Q29" s="82">
        <v>2</v>
      </c>
      <c r="R29" s="87">
        <f t="shared" si="0"/>
        <v>130000</v>
      </c>
      <c r="S29" s="87">
        <v>72800</v>
      </c>
      <c r="T29" s="87">
        <v>18200</v>
      </c>
      <c r="U29" s="87">
        <v>39000</v>
      </c>
      <c r="V29" s="88"/>
      <c r="X29" s="72"/>
      <c r="Y29" s="72"/>
    </row>
    <row r="30" spans="1:25" ht="45" customHeight="1" x14ac:dyDescent="0.2">
      <c r="A30" s="82">
        <v>24</v>
      </c>
      <c r="B30" s="89" t="s">
        <v>223</v>
      </c>
      <c r="C30" s="90" t="s">
        <v>75</v>
      </c>
      <c r="D30" s="89" t="s">
        <v>224</v>
      </c>
      <c r="E30" s="89" t="s">
        <v>225</v>
      </c>
      <c r="F30" s="89" t="s">
        <v>97</v>
      </c>
      <c r="G30" s="89" t="s">
        <v>79</v>
      </c>
      <c r="H30" s="83" t="s">
        <v>67</v>
      </c>
      <c r="I30" s="89" t="s">
        <v>226</v>
      </c>
      <c r="J30" s="89"/>
      <c r="K30" s="83" t="s">
        <v>17</v>
      </c>
      <c r="L30" s="83" t="s">
        <v>70</v>
      </c>
      <c r="M30" s="83" t="s">
        <v>71</v>
      </c>
      <c r="N30" s="85" t="s">
        <v>227</v>
      </c>
      <c r="O30" s="86" t="s">
        <v>83</v>
      </c>
      <c r="P30" s="86"/>
      <c r="Q30" s="82">
        <v>8</v>
      </c>
      <c r="R30" s="87">
        <f t="shared" si="0"/>
        <v>103500</v>
      </c>
      <c r="S30" s="87">
        <v>57960</v>
      </c>
      <c r="T30" s="87">
        <v>14490</v>
      </c>
      <c r="U30" s="87">
        <v>31050</v>
      </c>
      <c r="V30" s="88"/>
      <c r="X30" s="72"/>
      <c r="Y30" s="72"/>
    </row>
    <row r="31" spans="1:25" ht="45" customHeight="1" x14ac:dyDescent="0.2">
      <c r="A31" s="82">
        <v>25</v>
      </c>
      <c r="B31" s="89" t="s">
        <v>228</v>
      </c>
      <c r="C31" s="90" t="s">
        <v>85</v>
      </c>
      <c r="D31" s="89" t="s">
        <v>229</v>
      </c>
      <c r="E31" s="89" t="s">
        <v>164</v>
      </c>
      <c r="F31" s="89" t="s">
        <v>230</v>
      </c>
      <c r="G31" s="89" t="s">
        <v>79</v>
      </c>
      <c r="H31" s="83" t="s">
        <v>67</v>
      </c>
      <c r="I31" s="89" t="s">
        <v>231</v>
      </c>
      <c r="J31" s="89"/>
      <c r="K31" s="83" t="s">
        <v>17</v>
      </c>
      <c r="L31" s="83" t="s">
        <v>70</v>
      </c>
      <c r="M31" s="83" t="s">
        <v>71</v>
      </c>
      <c r="N31" s="85" t="s">
        <v>125</v>
      </c>
      <c r="O31" s="86" t="s">
        <v>26</v>
      </c>
      <c r="P31" s="86"/>
      <c r="Q31" s="82">
        <v>1</v>
      </c>
      <c r="R31" s="87">
        <f t="shared" si="0"/>
        <v>24000</v>
      </c>
      <c r="S31" s="87">
        <v>13440</v>
      </c>
      <c r="T31" s="87">
        <v>3360</v>
      </c>
      <c r="U31" s="87">
        <v>7200</v>
      </c>
      <c r="V31" s="88"/>
      <c r="X31" s="72"/>
      <c r="Y31" s="72"/>
    </row>
    <row r="32" spans="1:25" ht="45" customHeight="1" x14ac:dyDescent="0.2">
      <c r="A32" s="82">
        <v>26</v>
      </c>
      <c r="B32" s="89" t="s">
        <v>232</v>
      </c>
      <c r="C32" s="90" t="s">
        <v>75</v>
      </c>
      <c r="D32" s="89" t="s">
        <v>233</v>
      </c>
      <c r="E32" s="89" t="s">
        <v>225</v>
      </c>
      <c r="F32" s="89" t="s">
        <v>234</v>
      </c>
      <c r="G32" s="89" t="s">
        <v>79</v>
      </c>
      <c r="H32" s="83" t="s">
        <v>67</v>
      </c>
      <c r="I32" s="89" t="s">
        <v>235</v>
      </c>
      <c r="J32" s="89" t="s">
        <v>236</v>
      </c>
      <c r="K32" s="83" t="s">
        <v>17</v>
      </c>
      <c r="L32" s="83" t="s">
        <v>70</v>
      </c>
      <c r="M32" s="83" t="s">
        <v>71</v>
      </c>
      <c r="N32" s="85" t="s">
        <v>237</v>
      </c>
      <c r="O32" s="86" t="s">
        <v>83</v>
      </c>
      <c r="P32" s="86"/>
      <c r="Q32" s="82">
        <v>5</v>
      </c>
      <c r="R32" s="87">
        <f t="shared" si="0"/>
        <v>208000</v>
      </c>
      <c r="S32" s="87">
        <v>116480</v>
      </c>
      <c r="T32" s="87">
        <v>29120</v>
      </c>
      <c r="U32" s="87">
        <v>62400</v>
      </c>
      <c r="V32" s="88"/>
      <c r="X32" s="72"/>
      <c r="Y32" s="72"/>
    </row>
    <row r="33" spans="1:25" ht="45" customHeight="1" x14ac:dyDescent="0.2">
      <c r="A33" s="82">
        <v>27</v>
      </c>
      <c r="B33" s="89" t="s">
        <v>238</v>
      </c>
      <c r="C33" s="90" t="s">
        <v>85</v>
      </c>
      <c r="D33" s="89" t="s">
        <v>239</v>
      </c>
      <c r="E33" s="89" t="s">
        <v>240</v>
      </c>
      <c r="F33" s="89" t="s">
        <v>165</v>
      </c>
      <c r="G33" s="89" t="s">
        <v>79</v>
      </c>
      <c r="H33" s="83" t="s">
        <v>67</v>
      </c>
      <c r="I33" s="89" t="s">
        <v>241</v>
      </c>
      <c r="J33" s="89" t="s">
        <v>242</v>
      </c>
      <c r="K33" s="83" t="s">
        <v>17</v>
      </c>
      <c r="L33" s="83" t="s">
        <v>70</v>
      </c>
      <c r="M33" s="83" t="s">
        <v>71</v>
      </c>
      <c r="N33" s="85" t="s">
        <v>125</v>
      </c>
      <c r="O33" s="86" t="s">
        <v>26</v>
      </c>
      <c r="P33" s="86" t="s">
        <v>147</v>
      </c>
      <c r="Q33" s="82">
        <v>2</v>
      </c>
      <c r="R33" s="87">
        <f t="shared" si="0"/>
        <v>24000</v>
      </c>
      <c r="S33" s="87">
        <v>13440</v>
      </c>
      <c r="T33" s="87">
        <v>3360</v>
      </c>
      <c r="U33" s="87">
        <v>7200</v>
      </c>
      <c r="V33" s="88"/>
      <c r="X33" s="72"/>
      <c r="Y33" s="72"/>
    </row>
    <row r="34" spans="1:25" ht="45" customHeight="1" x14ac:dyDescent="0.2">
      <c r="A34" s="82">
        <v>28</v>
      </c>
      <c r="B34" s="89" t="s">
        <v>243</v>
      </c>
      <c r="C34" s="90" t="s">
        <v>62</v>
      </c>
      <c r="D34" s="89" t="s">
        <v>244</v>
      </c>
      <c r="E34" s="89" t="s">
        <v>245</v>
      </c>
      <c r="F34" s="89" t="s">
        <v>246</v>
      </c>
      <c r="G34" s="89" t="s">
        <v>79</v>
      </c>
      <c r="H34" s="83" t="s">
        <v>67</v>
      </c>
      <c r="I34" s="89" t="s">
        <v>247</v>
      </c>
      <c r="J34" s="89" t="s">
        <v>248</v>
      </c>
      <c r="K34" s="83" t="s">
        <v>17</v>
      </c>
      <c r="L34" s="83" t="s">
        <v>70</v>
      </c>
      <c r="M34" s="83" t="s">
        <v>71</v>
      </c>
      <c r="N34" s="85" t="s">
        <v>249</v>
      </c>
      <c r="O34" s="86" t="s">
        <v>83</v>
      </c>
      <c r="P34" s="86" t="s">
        <v>73</v>
      </c>
      <c r="Q34" s="82">
        <v>1</v>
      </c>
      <c r="R34" s="87">
        <f t="shared" si="0"/>
        <v>65048.28</v>
      </c>
      <c r="S34" s="87">
        <v>34758.620000000003</v>
      </c>
      <c r="T34" s="87">
        <v>8689.66</v>
      </c>
      <c r="U34" s="87">
        <v>21600</v>
      </c>
      <c r="V34" s="88"/>
      <c r="X34" s="72"/>
      <c r="Y34" s="72"/>
    </row>
    <row r="35" spans="1:25" ht="45" customHeight="1" x14ac:dyDescent="0.2">
      <c r="A35" s="82">
        <v>29</v>
      </c>
      <c r="B35" s="89" t="s">
        <v>250</v>
      </c>
      <c r="C35" s="90" t="s">
        <v>85</v>
      </c>
      <c r="D35" s="89" t="s">
        <v>251</v>
      </c>
      <c r="E35" s="89" t="s">
        <v>207</v>
      </c>
      <c r="F35" s="89" t="s">
        <v>194</v>
      </c>
      <c r="G35" s="89" t="s">
        <v>79</v>
      </c>
      <c r="H35" s="83" t="s">
        <v>67</v>
      </c>
      <c r="I35" s="89" t="s">
        <v>252</v>
      </c>
      <c r="J35" s="89" t="s">
        <v>253</v>
      </c>
      <c r="K35" s="83" t="s">
        <v>17</v>
      </c>
      <c r="L35" s="83" t="s">
        <v>70</v>
      </c>
      <c r="M35" s="83" t="s">
        <v>71</v>
      </c>
      <c r="N35" s="85" t="s">
        <v>254</v>
      </c>
      <c r="O35" s="86" t="s">
        <v>26</v>
      </c>
      <c r="P35" s="86"/>
      <c r="Q35" s="82">
        <v>1</v>
      </c>
      <c r="R35" s="87">
        <f t="shared" si="0"/>
        <v>9600</v>
      </c>
      <c r="S35" s="87">
        <v>5376</v>
      </c>
      <c r="T35" s="87">
        <v>1344</v>
      </c>
      <c r="U35" s="87">
        <v>2880</v>
      </c>
      <c r="V35" s="88"/>
      <c r="X35" s="72"/>
      <c r="Y35" s="72"/>
    </row>
    <row r="36" spans="1:25" ht="45" customHeight="1" x14ac:dyDescent="0.2">
      <c r="A36" s="82">
        <v>30</v>
      </c>
      <c r="B36" s="89" t="s">
        <v>255</v>
      </c>
      <c r="C36" s="90" t="s">
        <v>85</v>
      </c>
      <c r="D36" s="89" t="s">
        <v>256</v>
      </c>
      <c r="E36" s="89" t="s">
        <v>211</v>
      </c>
      <c r="F36" s="89"/>
      <c r="G36" s="89" t="s">
        <v>79</v>
      </c>
      <c r="H36" s="83" t="s">
        <v>67</v>
      </c>
      <c r="I36" s="89" t="s">
        <v>257</v>
      </c>
      <c r="J36" s="89"/>
      <c r="K36" s="83" t="s">
        <v>17</v>
      </c>
      <c r="L36" s="83" t="s">
        <v>70</v>
      </c>
      <c r="M36" s="83" t="s">
        <v>71</v>
      </c>
      <c r="N36" s="85" t="s">
        <v>125</v>
      </c>
      <c r="O36" s="86" t="s">
        <v>26</v>
      </c>
      <c r="P36" s="86"/>
      <c r="Q36" s="82">
        <v>1</v>
      </c>
      <c r="R36" s="87">
        <f t="shared" si="0"/>
        <v>24000</v>
      </c>
      <c r="S36" s="87">
        <v>13440</v>
      </c>
      <c r="T36" s="87">
        <v>3360</v>
      </c>
      <c r="U36" s="87">
        <v>7200</v>
      </c>
      <c r="V36" s="88"/>
      <c r="X36" s="72"/>
      <c r="Y36" s="72"/>
    </row>
    <row r="37" spans="1:25" ht="45" customHeight="1" x14ac:dyDescent="0.2">
      <c r="A37" s="82">
        <v>31</v>
      </c>
      <c r="B37" s="89" t="s">
        <v>258</v>
      </c>
      <c r="C37" s="90" t="s">
        <v>94</v>
      </c>
      <c r="D37" s="89" t="s">
        <v>259</v>
      </c>
      <c r="E37" s="89" t="s">
        <v>260</v>
      </c>
      <c r="F37" s="89" t="s">
        <v>261</v>
      </c>
      <c r="G37" s="89" t="s">
        <v>66</v>
      </c>
      <c r="H37" s="83" t="s">
        <v>67</v>
      </c>
      <c r="I37" s="89" t="s">
        <v>262</v>
      </c>
      <c r="J37" s="89" t="s">
        <v>263</v>
      </c>
      <c r="K37" s="83" t="s">
        <v>17</v>
      </c>
      <c r="L37" s="83" t="s">
        <v>70</v>
      </c>
      <c r="M37" s="83" t="s">
        <v>71</v>
      </c>
      <c r="N37" s="85" t="s">
        <v>264</v>
      </c>
      <c r="O37" s="86" t="s">
        <v>83</v>
      </c>
      <c r="P37" s="86" t="s">
        <v>73</v>
      </c>
      <c r="Q37" s="82">
        <v>7</v>
      </c>
      <c r="R37" s="87">
        <f t="shared" si="0"/>
        <v>418128</v>
      </c>
      <c r="S37" s="87">
        <v>200000</v>
      </c>
      <c r="T37" s="87">
        <v>50000</v>
      </c>
      <c r="U37" s="87">
        <v>168128</v>
      </c>
      <c r="V37" s="88"/>
      <c r="X37" s="72"/>
      <c r="Y37" s="72"/>
    </row>
    <row r="38" spans="1:25" ht="45" customHeight="1" x14ac:dyDescent="0.2">
      <c r="A38" s="82">
        <v>32</v>
      </c>
      <c r="B38" s="89" t="s">
        <v>265</v>
      </c>
      <c r="C38" s="90" t="s">
        <v>85</v>
      </c>
      <c r="D38" s="89" t="s">
        <v>266</v>
      </c>
      <c r="E38" s="89" t="s">
        <v>267</v>
      </c>
      <c r="F38" s="89" t="s">
        <v>201</v>
      </c>
      <c r="G38" s="89" t="s">
        <v>79</v>
      </c>
      <c r="H38" s="83" t="s">
        <v>67</v>
      </c>
      <c r="I38" s="89" t="s">
        <v>268</v>
      </c>
      <c r="J38" s="89" t="s">
        <v>269</v>
      </c>
      <c r="K38" s="83" t="s">
        <v>17</v>
      </c>
      <c r="L38" s="83" t="s">
        <v>70</v>
      </c>
      <c r="M38" s="83" t="s">
        <v>71</v>
      </c>
      <c r="N38" s="85" t="s">
        <v>270</v>
      </c>
      <c r="O38" s="86" t="s">
        <v>26</v>
      </c>
      <c r="P38" s="86"/>
      <c r="Q38" s="82">
        <v>1</v>
      </c>
      <c r="R38" s="87">
        <f t="shared" si="0"/>
        <v>64800</v>
      </c>
      <c r="S38" s="87">
        <v>36288</v>
      </c>
      <c r="T38" s="87">
        <v>9072</v>
      </c>
      <c r="U38" s="87">
        <v>19440</v>
      </c>
      <c r="V38" s="88"/>
      <c r="X38" s="72"/>
      <c r="Y38" s="72"/>
    </row>
    <row r="39" spans="1:25" ht="45" customHeight="1" x14ac:dyDescent="0.2">
      <c r="A39" s="82">
        <v>33</v>
      </c>
      <c r="B39" s="89" t="s">
        <v>271</v>
      </c>
      <c r="C39" s="90" t="s">
        <v>62</v>
      </c>
      <c r="D39" s="89" t="s">
        <v>233</v>
      </c>
      <c r="E39" s="89" t="s">
        <v>189</v>
      </c>
      <c r="F39" s="89" t="s">
        <v>272</v>
      </c>
      <c r="G39" s="89" t="s">
        <v>79</v>
      </c>
      <c r="H39" s="83" t="s">
        <v>67</v>
      </c>
      <c r="I39" s="89" t="s">
        <v>273</v>
      </c>
      <c r="J39" s="89" t="s">
        <v>274</v>
      </c>
      <c r="K39" s="83" t="s">
        <v>17</v>
      </c>
      <c r="L39" s="83" t="s">
        <v>70</v>
      </c>
      <c r="M39" s="83" t="s">
        <v>71</v>
      </c>
      <c r="N39" s="85" t="s">
        <v>119</v>
      </c>
      <c r="O39" s="86" t="s">
        <v>26</v>
      </c>
      <c r="P39" s="86"/>
      <c r="Q39" s="82">
        <v>2</v>
      </c>
      <c r="R39" s="87">
        <f t="shared" si="0"/>
        <v>325000</v>
      </c>
      <c r="S39" s="87">
        <v>182000</v>
      </c>
      <c r="T39" s="87">
        <v>45500</v>
      </c>
      <c r="U39" s="87">
        <v>97500</v>
      </c>
      <c r="V39" s="88"/>
      <c r="X39" s="72"/>
      <c r="Y39" s="72"/>
    </row>
    <row r="40" spans="1:25" ht="45" customHeight="1" x14ac:dyDescent="0.2">
      <c r="A40" s="82">
        <v>34</v>
      </c>
      <c r="B40" s="89" t="s">
        <v>275</v>
      </c>
      <c r="C40" s="90" t="s">
        <v>94</v>
      </c>
      <c r="D40" s="89" t="s">
        <v>276</v>
      </c>
      <c r="E40" s="89" t="s">
        <v>78</v>
      </c>
      <c r="F40" s="89" t="s">
        <v>277</v>
      </c>
      <c r="G40" s="89" t="s">
        <v>66</v>
      </c>
      <c r="H40" s="83" t="s">
        <v>67</v>
      </c>
      <c r="I40" s="89" t="s">
        <v>278</v>
      </c>
      <c r="J40" s="89" t="s">
        <v>279</v>
      </c>
      <c r="K40" s="83" t="s">
        <v>17</v>
      </c>
      <c r="L40" s="83" t="s">
        <v>70</v>
      </c>
      <c r="M40" s="83" t="s">
        <v>71</v>
      </c>
      <c r="N40" s="85" t="s">
        <v>280</v>
      </c>
      <c r="O40" s="86" t="s">
        <v>83</v>
      </c>
      <c r="P40" s="86"/>
      <c r="Q40" s="82">
        <v>2</v>
      </c>
      <c r="R40" s="87">
        <f t="shared" si="0"/>
        <v>59200</v>
      </c>
      <c r="S40" s="87">
        <v>33152</v>
      </c>
      <c r="T40" s="87">
        <v>8288</v>
      </c>
      <c r="U40" s="87">
        <v>17760</v>
      </c>
      <c r="V40" s="88"/>
      <c r="X40" s="72"/>
      <c r="Y40" s="72"/>
    </row>
    <row r="41" spans="1:25" ht="45" customHeight="1" x14ac:dyDescent="0.2">
      <c r="A41" s="82">
        <v>35</v>
      </c>
      <c r="B41" s="89" t="s">
        <v>281</v>
      </c>
      <c r="C41" s="90" t="s">
        <v>85</v>
      </c>
      <c r="D41" s="89" t="s">
        <v>282</v>
      </c>
      <c r="E41" s="89" t="s">
        <v>283</v>
      </c>
      <c r="F41" s="89" t="s">
        <v>201</v>
      </c>
      <c r="G41" s="89" t="s">
        <v>66</v>
      </c>
      <c r="H41" s="83" t="s">
        <v>67</v>
      </c>
      <c r="I41" s="89" t="s">
        <v>284</v>
      </c>
      <c r="J41" s="89"/>
      <c r="K41" s="83" t="s">
        <v>17</v>
      </c>
      <c r="L41" s="83" t="s">
        <v>70</v>
      </c>
      <c r="M41" s="83" t="s">
        <v>71</v>
      </c>
      <c r="N41" s="85" t="s">
        <v>285</v>
      </c>
      <c r="O41" s="86" t="s">
        <v>26</v>
      </c>
      <c r="P41" s="86" t="s">
        <v>147</v>
      </c>
      <c r="Q41" s="82">
        <v>2</v>
      </c>
      <c r="R41" s="87">
        <f t="shared" si="0"/>
        <v>38400</v>
      </c>
      <c r="S41" s="87">
        <v>21504</v>
      </c>
      <c r="T41" s="87">
        <v>5376</v>
      </c>
      <c r="U41" s="87">
        <v>11520</v>
      </c>
      <c r="V41" s="88"/>
      <c r="X41" s="72"/>
      <c r="Y41" s="72"/>
    </row>
    <row r="42" spans="1:25" ht="45" customHeight="1" x14ac:dyDescent="0.2">
      <c r="A42" s="82">
        <v>36</v>
      </c>
      <c r="B42" s="89" t="s">
        <v>286</v>
      </c>
      <c r="C42" s="90" t="s">
        <v>75</v>
      </c>
      <c r="D42" s="89" t="s">
        <v>287</v>
      </c>
      <c r="E42" s="89" t="s">
        <v>78</v>
      </c>
      <c r="F42" s="89" t="s">
        <v>96</v>
      </c>
      <c r="G42" s="89" t="s">
        <v>79</v>
      </c>
      <c r="H42" s="83" t="s">
        <v>67</v>
      </c>
      <c r="I42" s="89" t="s">
        <v>288</v>
      </c>
      <c r="J42" s="89" t="s">
        <v>289</v>
      </c>
      <c r="K42" s="83" t="s">
        <v>17</v>
      </c>
      <c r="L42" s="83" t="s">
        <v>70</v>
      </c>
      <c r="M42" s="83" t="s">
        <v>71</v>
      </c>
      <c r="N42" s="85" t="s">
        <v>290</v>
      </c>
      <c r="O42" s="86" t="s">
        <v>83</v>
      </c>
      <c r="P42" s="86"/>
      <c r="Q42" s="82">
        <v>2</v>
      </c>
      <c r="R42" s="87">
        <f t="shared" si="0"/>
        <v>39600</v>
      </c>
      <c r="S42" s="87">
        <v>22176</v>
      </c>
      <c r="T42" s="87">
        <v>5544</v>
      </c>
      <c r="U42" s="87">
        <v>11880</v>
      </c>
      <c r="V42" s="88"/>
      <c r="X42" s="72"/>
      <c r="Y42" s="72"/>
    </row>
    <row r="43" spans="1:25" ht="45" customHeight="1" x14ac:dyDescent="0.2">
      <c r="A43" s="82">
        <v>37</v>
      </c>
      <c r="B43" s="89" t="s">
        <v>291</v>
      </c>
      <c r="C43" s="90" t="s">
        <v>85</v>
      </c>
      <c r="D43" s="89" t="s">
        <v>292</v>
      </c>
      <c r="E43" s="89" t="s">
        <v>143</v>
      </c>
      <c r="F43" s="89" t="s">
        <v>293</v>
      </c>
      <c r="G43" s="89" t="s">
        <v>79</v>
      </c>
      <c r="H43" s="83" t="s">
        <v>67</v>
      </c>
      <c r="I43" s="89" t="s">
        <v>294</v>
      </c>
      <c r="J43" s="89" t="s">
        <v>295</v>
      </c>
      <c r="K43" s="83" t="s">
        <v>17</v>
      </c>
      <c r="L43" s="83" t="s">
        <v>70</v>
      </c>
      <c r="M43" s="83" t="s">
        <v>71</v>
      </c>
      <c r="N43" s="85" t="s">
        <v>296</v>
      </c>
      <c r="O43" s="86" t="s">
        <v>26</v>
      </c>
      <c r="P43" s="86" t="s">
        <v>73</v>
      </c>
      <c r="Q43" s="82">
        <v>2</v>
      </c>
      <c r="R43" s="87">
        <f t="shared" si="0"/>
        <v>4800</v>
      </c>
      <c r="S43" s="87">
        <v>2688</v>
      </c>
      <c r="T43" s="87">
        <v>672</v>
      </c>
      <c r="U43" s="87">
        <v>1440</v>
      </c>
      <c r="V43" s="88"/>
      <c r="X43" s="72"/>
      <c r="Y43" s="72"/>
    </row>
    <row r="44" spans="1:25" ht="45" customHeight="1" x14ac:dyDescent="0.2">
      <c r="A44" s="82">
        <v>38</v>
      </c>
      <c r="B44" s="89" t="s">
        <v>297</v>
      </c>
      <c r="C44" s="90" t="s">
        <v>62</v>
      </c>
      <c r="D44" s="89" t="s">
        <v>298</v>
      </c>
      <c r="E44" s="89" t="s">
        <v>299</v>
      </c>
      <c r="F44" s="89" t="s">
        <v>300</v>
      </c>
      <c r="G44" s="89" t="s">
        <v>79</v>
      </c>
      <c r="H44" s="83" t="s">
        <v>67</v>
      </c>
      <c r="I44" s="89" t="s">
        <v>301</v>
      </c>
      <c r="J44" s="89" t="s">
        <v>302</v>
      </c>
      <c r="K44" s="83" t="s">
        <v>17</v>
      </c>
      <c r="L44" s="83" t="s">
        <v>70</v>
      </c>
      <c r="M44" s="83" t="s">
        <v>71</v>
      </c>
      <c r="N44" s="85" t="s">
        <v>303</v>
      </c>
      <c r="O44" s="86" t="s">
        <v>26</v>
      </c>
      <c r="P44" s="86" t="s">
        <v>92</v>
      </c>
      <c r="Q44" s="82">
        <v>2</v>
      </c>
      <c r="R44" s="87">
        <f t="shared" si="0"/>
        <v>52851.73</v>
      </c>
      <c r="S44" s="87">
        <v>28241.38</v>
      </c>
      <c r="T44" s="87">
        <v>7060.35</v>
      </c>
      <c r="U44" s="87">
        <v>17550</v>
      </c>
      <c r="V44" s="88"/>
      <c r="X44" s="72"/>
      <c r="Y44" s="72"/>
    </row>
    <row r="45" spans="1:25" ht="45" customHeight="1" x14ac:dyDescent="0.2">
      <c r="A45" s="82">
        <v>39</v>
      </c>
      <c r="B45" s="89" t="s">
        <v>304</v>
      </c>
      <c r="C45" s="90" t="s">
        <v>85</v>
      </c>
      <c r="D45" s="89" t="s">
        <v>305</v>
      </c>
      <c r="E45" s="89" t="s">
        <v>306</v>
      </c>
      <c r="F45" s="89" t="s">
        <v>306</v>
      </c>
      <c r="G45" s="89" t="s">
        <v>79</v>
      </c>
      <c r="H45" s="83" t="s">
        <v>67</v>
      </c>
      <c r="I45" s="89" t="s">
        <v>307</v>
      </c>
      <c r="J45" s="89" t="s">
        <v>308</v>
      </c>
      <c r="K45" s="83" t="s">
        <v>17</v>
      </c>
      <c r="L45" s="83" t="s">
        <v>70</v>
      </c>
      <c r="M45" s="83" t="s">
        <v>71</v>
      </c>
      <c r="N45" s="85" t="s">
        <v>309</v>
      </c>
      <c r="O45" s="86" t="s">
        <v>26</v>
      </c>
      <c r="P45" s="86" t="s">
        <v>92</v>
      </c>
      <c r="Q45" s="82">
        <v>2</v>
      </c>
      <c r="R45" s="87">
        <f t="shared" si="0"/>
        <v>12900</v>
      </c>
      <c r="S45" s="87">
        <v>7224</v>
      </c>
      <c r="T45" s="87">
        <v>1806</v>
      </c>
      <c r="U45" s="87">
        <v>3870</v>
      </c>
      <c r="V45" s="88"/>
      <c r="X45" s="72"/>
      <c r="Y45" s="72"/>
    </row>
    <row r="46" spans="1:25" ht="45" customHeight="1" x14ac:dyDescent="0.2">
      <c r="A46" s="82">
        <v>40</v>
      </c>
      <c r="B46" s="89" t="s">
        <v>310</v>
      </c>
      <c r="C46" s="90" t="s">
        <v>85</v>
      </c>
      <c r="D46" s="89" t="s">
        <v>95</v>
      </c>
      <c r="E46" s="89" t="s">
        <v>311</v>
      </c>
      <c r="F46" s="89" t="s">
        <v>312</v>
      </c>
      <c r="G46" s="89" t="s">
        <v>66</v>
      </c>
      <c r="H46" s="83" t="s">
        <v>67</v>
      </c>
      <c r="I46" s="89" t="s">
        <v>313</v>
      </c>
      <c r="J46" s="89" t="s">
        <v>314</v>
      </c>
      <c r="K46" s="83" t="s">
        <v>17</v>
      </c>
      <c r="L46" s="83" t="s">
        <v>70</v>
      </c>
      <c r="M46" s="83" t="s">
        <v>71</v>
      </c>
      <c r="N46" s="85" t="s">
        <v>315</v>
      </c>
      <c r="O46" s="86" t="s">
        <v>26</v>
      </c>
      <c r="P46" s="86"/>
      <c r="Q46" s="82">
        <v>2</v>
      </c>
      <c r="R46" s="87">
        <f t="shared" si="0"/>
        <v>16400</v>
      </c>
      <c r="S46" s="87">
        <v>9184</v>
      </c>
      <c r="T46" s="87">
        <v>2296</v>
      </c>
      <c r="U46" s="87">
        <v>4920</v>
      </c>
      <c r="V46" s="88"/>
      <c r="X46" s="72"/>
      <c r="Y46" s="72"/>
    </row>
    <row r="47" spans="1:25" ht="45" customHeight="1" x14ac:dyDescent="0.2">
      <c r="A47" s="82">
        <v>41</v>
      </c>
      <c r="B47" s="89" t="s">
        <v>316</v>
      </c>
      <c r="C47" s="90" t="s">
        <v>85</v>
      </c>
      <c r="D47" s="89" t="s">
        <v>317</v>
      </c>
      <c r="E47" s="89" t="s">
        <v>201</v>
      </c>
      <c r="F47" s="89" t="s">
        <v>318</v>
      </c>
      <c r="G47" s="89" t="s">
        <v>79</v>
      </c>
      <c r="H47" s="83" t="s">
        <v>67</v>
      </c>
      <c r="I47" s="89" t="s">
        <v>319</v>
      </c>
      <c r="J47" s="89" t="s">
        <v>320</v>
      </c>
      <c r="K47" s="83" t="s">
        <v>17</v>
      </c>
      <c r="L47" s="83" t="s">
        <v>70</v>
      </c>
      <c r="M47" s="83" t="s">
        <v>71</v>
      </c>
      <c r="N47" s="85" t="s">
        <v>321</v>
      </c>
      <c r="O47" s="86" t="s">
        <v>26</v>
      </c>
      <c r="P47" s="86" t="s">
        <v>147</v>
      </c>
      <c r="Q47" s="82">
        <v>2</v>
      </c>
      <c r="R47" s="87">
        <f t="shared" si="0"/>
        <v>7200</v>
      </c>
      <c r="S47" s="87">
        <v>4032</v>
      </c>
      <c r="T47" s="87">
        <v>1008</v>
      </c>
      <c r="U47" s="87">
        <v>2160</v>
      </c>
      <c r="V47" s="88"/>
      <c r="X47" s="72"/>
      <c r="Y47" s="72"/>
    </row>
    <row r="48" spans="1:25" ht="45" customHeight="1" x14ac:dyDescent="0.2">
      <c r="A48" s="82">
        <v>42</v>
      </c>
      <c r="B48" s="89" t="s">
        <v>322</v>
      </c>
      <c r="C48" s="90" t="s">
        <v>62</v>
      </c>
      <c r="D48" s="89" t="s">
        <v>323</v>
      </c>
      <c r="E48" s="89" t="s">
        <v>324</v>
      </c>
      <c r="F48" s="89" t="s">
        <v>325</v>
      </c>
      <c r="G48" s="89" t="s">
        <v>66</v>
      </c>
      <c r="H48" s="83" t="s">
        <v>67</v>
      </c>
      <c r="I48" s="89" t="s">
        <v>326</v>
      </c>
      <c r="J48" s="89" t="s">
        <v>327</v>
      </c>
      <c r="K48" s="83" t="s">
        <v>17</v>
      </c>
      <c r="L48" s="83" t="s">
        <v>70</v>
      </c>
      <c r="M48" s="83" t="s">
        <v>71</v>
      </c>
      <c r="N48" s="85" t="s">
        <v>119</v>
      </c>
      <c r="O48" s="86" t="s">
        <v>26</v>
      </c>
      <c r="P48" s="86" t="s">
        <v>147</v>
      </c>
      <c r="Q48" s="82">
        <v>6</v>
      </c>
      <c r="R48" s="87">
        <f t="shared" si="0"/>
        <v>340000</v>
      </c>
      <c r="S48" s="87">
        <v>190400</v>
      </c>
      <c r="T48" s="87">
        <v>47600</v>
      </c>
      <c r="U48" s="87">
        <v>102000</v>
      </c>
      <c r="V48" s="88"/>
      <c r="X48" s="72"/>
      <c r="Y48" s="72"/>
    </row>
    <row r="49" spans="1:25" ht="45" customHeight="1" x14ac:dyDescent="0.2">
      <c r="A49" s="82">
        <v>43</v>
      </c>
      <c r="B49" s="89" t="s">
        <v>328</v>
      </c>
      <c r="C49" s="90" t="s">
        <v>62</v>
      </c>
      <c r="D49" s="89" t="s">
        <v>329</v>
      </c>
      <c r="E49" s="89" t="s">
        <v>299</v>
      </c>
      <c r="F49" s="89" t="s">
        <v>189</v>
      </c>
      <c r="G49" s="89" t="s">
        <v>79</v>
      </c>
      <c r="H49" s="83" t="s">
        <v>67</v>
      </c>
      <c r="I49" s="89" t="s">
        <v>330</v>
      </c>
      <c r="J49" s="89" t="s">
        <v>331</v>
      </c>
      <c r="K49" s="83" t="s">
        <v>17</v>
      </c>
      <c r="L49" s="83" t="s">
        <v>70</v>
      </c>
      <c r="M49" s="83" t="s">
        <v>71</v>
      </c>
      <c r="N49" s="85" t="s">
        <v>332</v>
      </c>
      <c r="O49" s="86" t="s">
        <v>26</v>
      </c>
      <c r="P49" s="86" t="s">
        <v>92</v>
      </c>
      <c r="Q49" s="82">
        <v>10</v>
      </c>
      <c r="R49" s="87">
        <f t="shared" si="0"/>
        <v>75000</v>
      </c>
      <c r="S49" s="87">
        <v>42000</v>
      </c>
      <c r="T49" s="87">
        <v>10500</v>
      </c>
      <c r="U49" s="87">
        <v>22500</v>
      </c>
      <c r="V49" s="88"/>
      <c r="X49" s="72"/>
      <c r="Y49" s="72"/>
    </row>
    <row r="50" spans="1:25" ht="45" customHeight="1" x14ac:dyDescent="0.2">
      <c r="A50" s="82">
        <v>44</v>
      </c>
      <c r="B50" s="89" t="s">
        <v>333</v>
      </c>
      <c r="C50" s="90" t="s">
        <v>85</v>
      </c>
      <c r="D50" s="89" t="s">
        <v>334</v>
      </c>
      <c r="E50" s="89" t="s">
        <v>65</v>
      </c>
      <c r="F50" s="89" t="s">
        <v>335</v>
      </c>
      <c r="G50" s="89" t="s">
        <v>79</v>
      </c>
      <c r="H50" s="83" t="s">
        <v>67</v>
      </c>
      <c r="I50" s="89" t="s">
        <v>336</v>
      </c>
      <c r="J50" s="89" t="s">
        <v>337</v>
      </c>
      <c r="K50" s="83" t="s">
        <v>17</v>
      </c>
      <c r="L50" s="83" t="s">
        <v>70</v>
      </c>
      <c r="M50" s="83" t="s">
        <v>71</v>
      </c>
      <c r="N50" s="85" t="s">
        <v>338</v>
      </c>
      <c r="O50" s="86" t="s">
        <v>26</v>
      </c>
      <c r="P50" s="86" t="s">
        <v>92</v>
      </c>
      <c r="Q50" s="82">
        <v>2</v>
      </c>
      <c r="R50" s="87">
        <f t="shared" si="0"/>
        <v>3800</v>
      </c>
      <c r="S50" s="87">
        <v>2128</v>
      </c>
      <c r="T50" s="87">
        <v>532</v>
      </c>
      <c r="U50" s="87">
        <v>1140</v>
      </c>
      <c r="V50" s="88"/>
      <c r="X50" s="72"/>
      <c r="Y50" s="72"/>
    </row>
    <row r="51" spans="1:25" ht="45" customHeight="1" x14ac:dyDescent="0.2">
      <c r="A51" s="82">
        <v>45</v>
      </c>
      <c r="B51" s="89" t="s">
        <v>339</v>
      </c>
      <c r="C51" s="90" t="s">
        <v>75</v>
      </c>
      <c r="D51" s="89" t="s">
        <v>340</v>
      </c>
      <c r="E51" s="89" t="s">
        <v>225</v>
      </c>
      <c r="F51" s="89" t="s">
        <v>341</v>
      </c>
      <c r="G51" s="89" t="s">
        <v>79</v>
      </c>
      <c r="H51" s="83" t="s">
        <v>67</v>
      </c>
      <c r="I51" s="89" t="s">
        <v>342</v>
      </c>
      <c r="J51" s="89" t="s">
        <v>343</v>
      </c>
      <c r="K51" s="83" t="s">
        <v>17</v>
      </c>
      <c r="L51" s="83" t="s">
        <v>70</v>
      </c>
      <c r="M51" s="83" t="s">
        <v>71</v>
      </c>
      <c r="N51" s="85" t="s">
        <v>344</v>
      </c>
      <c r="O51" s="86" t="s">
        <v>83</v>
      </c>
      <c r="P51" s="86"/>
      <c r="Q51" s="82">
        <v>3</v>
      </c>
      <c r="R51" s="87">
        <f t="shared" si="0"/>
        <v>102000</v>
      </c>
      <c r="S51" s="87">
        <v>57120</v>
      </c>
      <c r="T51" s="87">
        <v>14280</v>
      </c>
      <c r="U51" s="87">
        <v>30600</v>
      </c>
      <c r="V51" s="88"/>
      <c r="X51" s="72"/>
      <c r="Y51" s="72"/>
    </row>
    <row r="52" spans="1:25" ht="45" customHeight="1" x14ac:dyDescent="0.2">
      <c r="A52" s="82">
        <v>46</v>
      </c>
      <c r="B52" s="89" t="s">
        <v>345</v>
      </c>
      <c r="C52" s="90" t="s">
        <v>346</v>
      </c>
      <c r="D52" s="89" t="s">
        <v>347</v>
      </c>
      <c r="E52" s="89" t="s">
        <v>348</v>
      </c>
      <c r="F52" s="89" t="s">
        <v>349</v>
      </c>
      <c r="G52" s="89" t="s">
        <v>79</v>
      </c>
      <c r="H52" s="83" t="s">
        <v>67</v>
      </c>
      <c r="I52" s="89" t="s">
        <v>350</v>
      </c>
      <c r="J52" s="89" t="s">
        <v>351</v>
      </c>
      <c r="K52" s="83" t="s">
        <v>17</v>
      </c>
      <c r="L52" s="83" t="s">
        <v>70</v>
      </c>
      <c r="M52" s="83" t="s">
        <v>71</v>
      </c>
      <c r="N52" s="85" t="s">
        <v>352</v>
      </c>
      <c r="O52" s="86" t="s">
        <v>83</v>
      </c>
      <c r="P52" s="86" t="s">
        <v>73</v>
      </c>
      <c r="Q52" s="82">
        <v>2</v>
      </c>
      <c r="R52" s="87">
        <f t="shared" si="0"/>
        <v>62000</v>
      </c>
      <c r="S52" s="87">
        <v>34720</v>
      </c>
      <c r="T52" s="87">
        <v>8680</v>
      </c>
      <c r="U52" s="87">
        <v>18600</v>
      </c>
      <c r="V52" s="88"/>
      <c r="X52" s="72"/>
      <c r="Y52" s="72"/>
    </row>
    <row r="53" spans="1:25" ht="45" customHeight="1" x14ac:dyDescent="0.2">
      <c r="A53" s="82">
        <v>47</v>
      </c>
      <c r="B53" s="89" t="s">
        <v>353</v>
      </c>
      <c r="C53" s="90" t="s">
        <v>346</v>
      </c>
      <c r="D53" s="89" t="s">
        <v>354</v>
      </c>
      <c r="E53" s="89" t="s">
        <v>355</v>
      </c>
      <c r="F53" s="89" t="s">
        <v>115</v>
      </c>
      <c r="G53" s="89" t="s">
        <v>79</v>
      </c>
      <c r="H53" s="83" t="s">
        <v>67</v>
      </c>
      <c r="I53" s="89" t="s">
        <v>356</v>
      </c>
      <c r="J53" s="89"/>
      <c r="K53" s="83" t="s">
        <v>17</v>
      </c>
      <c r="L53" s="83" t="s">
        <v>70</v>
      </c>
      <c r="M53" s="83" t="s">
        <v>71</v>
      </c>
      <c r="N53" s="85" t="s">
        <v>357</v>
      </c>
      <c r="O53" s="86" t="s">
        <v>83</v>
      </c>
      <c r="P53" s="86"/>
      <c r="Q53" s="82">
        <v>1</v>
      </c>
      <c r="R53" s="87">
        <f t="shared" si="0"/>
        <v>36000</v>
      </c>
      <c r="S53" s="87">
        <v>20160</v>
      </c>
      <c r="T53" s="87">
        <v>5040</v>
      </c>
      <c r="U53" s="87">
        <v>10800</v>
      </c>
      <c r="V53" s="88"/>
      <c r="X53" s="72"/>
      <c r="Y53" s="72"/>
    </row>
    <row r="54" spans="1:25" ht="45" customHeight="1" x14ac:dyDescent="0.2">
      <c r="A54" s="82">
        <v>48</v>
      </c>
      <c r="B54" s="89" t="s">
        <v>358</v>
      </c>
      <c r="C54" s="90" t="s">
        <v>85</v>
      </c>
      <c r="D54" s="89" t="s">
        <v>359</v>
      </c>
      <c r="E54" s="89" t="s">
        <v>300</v>
      </c>
      <c r="F54" s="89" t="s">
        <v>261</v>
      </c>
      <c r="G54" s="89" t="s">
        <v>79</v>
      </c>
      <c r="H54" s="83" t="s">
        <v>67</v>
      </c>
      <c r="I54" s="89" t="s">
        <v>360</v>
      </c>
      <c r="J54" s="89" t="s">
        <v>361</v>
      </c>
      <c r="K54" s="83" t="s">
        <v>17</v>
      </c>
      <c r="L54" s="83" t="s">
        <v>70</v>
      </c>
      <c r="M54" s="83" t="s">
        <v>71</v>
      </c>
      <c r="N54" s="85" t="s">
        <v>315</v>
      </c>
      <c r="O54" s="86" t="s">
        <v>26</v>
      </c>
      <c r="P54" s="86" t="s">
        <v>147</v>
      </c>
      <c r="Q54" s="82">
        <v>2</v>
      </c>
      <c r="R54" s="87">
        <f t="shared" si="0"/>
        <v>16400</v>
      </c>
      <c r="S54" s="87">
        <v>9184</v>
      </c>
      <c r="T54" s="87">
        <v>2296</v>
      </c>
      <c r="U54" s="87">
        <v>4920</v>
      </c>
      <c r="V54" s="88"/>
      <c r="X54" s="72"/>
      <c r="Y54" s="72"/>
    </row>
    <row r="55" spans="1:25" ht="45" customHeight="1" x14ac:dyDescent="0.2">
      <c r="A55" s="82">
        <v>49</v>
      </c>
      <c r="B55" s="89" t="s">
        <v>362</v>
      </c>
      <c r="C55" s="90" t="s">
        <v>85</v>
      </c>
      <c r="D55" s="89" t="s">
        <v>363</v>
      </c>
      <c r="E55" s="89" t="s">
        <v>364</v>
      </c>
      <c r="F55" s="89" t="s">
        <v>365</v>
      </c>
      <c r="G55" s="89" t="s">
        <v>66</v>
      </c>
      <c r="H55" s="83" t="s">
        <v>67</v>
      </c>
      <c r="I55" s="89" t="s">
        <v>366</v>
      </c>
      <c r="J55" s="89" t="s">
        <v>367</v>
      </c>
      <c r="K55" s="83" t="s">
        <v>17</v>
      </c>
      <c r="L55" s="83" t="s">
        <v>70</v>
      </c>
      <c r="M55" s="83" t="s">
        <v>71</v>
      </c>
      <c r="N55" s="85" t="s">
        <v>125</v>
      </c>
      <c r="O55" s="86" t="s">
        <v>26</v>
      </c>
      <c r="P55" s="86" t="s">
        <v>92</v>
      </c>
      <c r="Q55" s="82">
        <v>2</v>
      </c>
      <c r="R55" s="87">
        <f t="shared" si="0"/>
        <v>24000</v>
      </c>
      <c r="S55" s="87">
        <v>13440</v>
      </c>
      <c r="T55" s="87">
        <v>3360</v>
      </c>
      <c r="U55" s="87">
        <v>7200</v>
      </c>
      <c r="V55" s="88"/>
      <c r="X55" s="72"/>
      <c r="Y55" s="72"/>
    </row>
    <row r="56" spans="1:25" ht="45" customHeight="1" x14ac:dyDescent="0.2">
      <c r="A56" s="82">
        <v>50</v>
      </c>
      <c r="B56" s="89" t="s">
        <v>368</v>
      </c>
      <c r="C56" s="90" t="s">
        <v>85</v>
      </c>
      <c r="D56" s="89" t="s">
        <v>369</v>
      </c>
      <c r="E56" s="89" t="s">
        <v>306</v>
      </c>
      <c r="F56" s="89" t="s">
        <v>88</v>
      </c>
      <c r="G56" s="89" t="s">
        <v>79</v>
      </c>
      <c r="H56" s="83" t="s">
        <v>67</v>
      </c>
      <c r="I56" s="89" t="s">
        <v>370</v>
      </c>
      <c r="J56" s="89" t="s">
        <v>371</v>
      </c>
      <c r="K56" s="83" t="s">
        <v>17</v>
      </c>
      <c r="L56" s="83" t="s">
        <v>70</v>
      </c>
      <c r="M56" s="83" t="s">
        <v>71</v>
      </c>
      <c r="N56" s="85" t="s">
        <v>372</v>
      </c>
      <c r="O56" s="86" t="s">
        <v>83</v>
      </c>
      <c r="P56" s="86" t="s">
        <v>147</v>
      </c>
      <c r="Q56" s="82">
        <v>2</v>
      </c>
      <c r="R56" s="87">
        <f t="shared" si="0"/>
        <v>31862.07</v>
      </c>
      <c r="S56" s="87">
        <v>17840</v>
      </c>
      <c r="T56" s="87">
        <v>4460</v>
      </c>
      <c r="U56" s="87">
        <v>9562.07</v>
      </c>
      <c r="V56" s="88"/>
      <c r="X56" s="72"/>
      <c r="Y56" s="72"/>
    </row>
    <row r="57" spans="1:25" ht="45" customHeight="1" x14ac:dyDescent="0.2">
      <c r="A57" s="82">
        <v>51</v>
      </c>
      <c r="B57" s="89" t="s">
        <v>373</v>
      </c>
      <c r="C57" s="90" t="s">
        <v>346</v>
      </c>
      <c r="D57" s="89" t="s">
        <v>374</v>
      </c>
      <c r="E57" s="89" t="s">
        <v>375</v>
      </c>
      <c r="F57" s="89" t="s">
        <v>157</v>
      </c>
      <c r="G57" s="89" t="s">
        <v>79</v>
      </c>
      <c r="H57" s="83" t="s">
        <v>67</v>
      </c>
      <c r="I57" s="89" t="s">
        <v>376</v>
      </c>
      <c r="J57" s="89" t="s">
        <v>377</v>
      </c>
      <c r="K57" s="83" t="s">
        <v>17</v>
      </c>
      <c r="L57" s="83" t="s">
        <v>70</v>
      </c>
      <c r="M57" s="83" t="s">
        <v>71</v>
      </c>
      <c r="N57" s="85" t="s">
        <v>378</v>
      </c>
      <c r="O57" s="86" t="s">
        <v>83</v>
      </c>
      <c r="P57" s="86" t="s">
        <v>73</v>
      </c>
      <c r="Q57" s="82">
        <v>7</v>
      </c>
      <c r="R57" s="87">
        <f t="shared" si="0"/>
        <v>82000</v>
      </c>
      <c r="S57" s="87">
        <v>45920</v>
      </c>
      <c r="T57" s="87">
        <v>11480</v>
      </c>
      <c r="U57" s="87">
        <v>24600</v>
      </c>
      <c r="V57" s="88"/>
      <c r="X57" s="72"/>
      <c r="Y57" s="72"/>
    </row>
    <row r="58" spans="1:25" ht="45" customHeight="1" x14ac:dyDescent="0.2">
      <c r="A58" s="82">
        <v>52</v>
      </c>
      <c r="B58" s="89" t="s">
        <v>379</v>
      </c>
      <c r="C58" s="90" t="s">
        <v>85</v>
      </c>
      <c r="D58" s="89" t="s">
        <v>380</v>
      </c>
      <c r="E58" s="89" t="s">
        <v>164</v>
      </c>
      <c r="F58" s="89" t="s">
        <v>283</v>
      </c>
      <c r="G58" s="89" t="s">
        <v>79</v>
      </c>
      <c r="H58" s="83" t="s">
        <v>67</v>
      </c>
      <c r="I58" s="89" t="s">
        <v>381</v>
      </c>
      <c r="J58" s="89"/>
      <c r="K58" s="83" t="s">
        <v>17</v>
      </c>
      <c r="L58" s="83" t="s">
        <v>70</v>
      </c>
      <c r="M58" s="83" t="s">
        <v>71</v>
      </c>
      <c r="N58" s="85" t="s">
        <v>254</v>
      </c>
      <c r="O58" s="86" t="s">
        <v>26</v>
      </c>
      <c r="P58" s="86" t="s">
        <v>92</v>
      </c>
      <c r="Q58" s="82">
        <v>2</v>
      </c>
      <c r="R58" s="87">
        <f t="shared" si="0"/>
        <v>9600</v>
      </c>
      <c r="S58" s="87">
        <v>5376</v>
      </c>
      <c r="T58" s="87">
        <v>1344</v>
      </c>
      <c r="U58" s="87">
        <v>2880</v>
      </c>
      <c r="V58" s="88"/>
      <c r="X58" s="72"/>
      <c r="Y58" s="72"/>
    </row>
    <row r="59" spans="1:25" ht="45" customHeight="1" x14ac:dyDescent="0.2">
      <c r="A59" s="82">
        <v>53</v>
      </c>
      <c r="B59" s="89" t="s">
        <v>382</v>
      </c>
      <c r="C59" s="90" t="s">
        <v>346</v>
      </c>
      <c r="D59" s="89" t="s">
        <v>383</v>
      </c>
      <c r="E59" s="89" t="s">
        <v>219</v>
      </c>
      <c r="F59" s="89" t="s">
        <v>384</v>
      </c>
      <c r="G59" s="89" t="s">
        <v>79</v>
      </c>
      <c r="H59" s="83" t="s">
        <v>67</v>
      </c>
      <c r="I59" s="89" t="s">
        <v>385</v>
      </c>
      <c r="J59" s="89"/>
      <c r="K59" s="83" t="s">
        <v>17</v>
      </c>
      <c r="L59" s="83" t="s">
        <v>70</v>
      </c>
      <c r="M59" s="83" t="s">
        <v>71</v>
      </c>
      <c r="N59" s="85" t="s">
        <v>386</v>
      </c>
      <c r="O59" s="86" t="s">
        <v>83</v>
      </c>
      <c r="P59" s="86" t="s">
        <v>73</v>
      </c>
      <c r="Q59" s="82">
        <v>2</v>
      </c>
      <c r="R59" s="87">
        <f t="shared" si="0"/>
        <v>87160</v>
      </c>
      <c r="S59" s="87">
        <v>48720</v>
      </c>
      <c r="T59" s="87">
        <v>12180</v>
      </c>
      <c r="U59" s="87">
        <v>26260</v>
      </c>
      <c r="V59" s="88"/>
      <c r="X59" s="72"/>
      <c r="Y59" s="72"/>
    </row>
    <row r="60" spans="1:25" ht="45" customHeight="1" x14ac:dyDescent="0.2">
      <c r="A60" s="82">
        <v>54</v>
      </c>
      <c r="B60" s="89" t="s">
        <v>387</v>
      </c>
      <c r="C60" s="90" t="s">
        <v>85</v>
      </c>
      <c r="D60" s="89" t="s">
        <v>388</v>
      </c>
      <c r="E60" s="89" t="s">
        <v>143</v>
      </c>
      <c r="F60" s="89" t="s">
        <v>389</v>
      </c>
      <c r="G60" s="89" t="s">
        <v>79</v>
      </c>
      <c r="H60" s="83" t="s">
        <v>67</v>
      </c>
      <c r="I60" s="89" t="s">
        <v>390</v>
      </c>
      <c r="J60" s="89" t="s">
        <v>391</v>
      </c>
      <c r="K60" s="83" t="s">
        <v>17</v>
      </c>
      <c r="L60" s="83" t="s">
        <v>70</v>
      </c>
      <c r="M60" s="83" t="s">
        <v>71</v>
      </c>
      <c r="N60" s="85" t="s">
        <v>392</v>
      </c>
      <c r="O60" s="86" t="s">
        <v>26</v>
      </c>
      <c r="P60" s="86"/>
      <c r="Q60" s="82">
        <v>1</v>
      </c>
      <c r="R60" s="87">
        <f t="shared" si="0"/>
        <v>44304</v>
      </c>
      <c r="S60" s="87">
        <v>23923.200000000001</v>
      </c>
      <c r="T60" s="87">
        <v>5980.8</v>
      </c>
      <c r="U60" s="87">
        <v>14400</v>
      </c>
      <c r="V60" s="88"/>
      <c r="X60" s="72"/>
      <c r="Y60" s="72"/>
    </row>
    <row r="61" spans="1:25" ht="45" customHeight="1" x14ac:dyDescent="0.2">
      <c r="A61" s="82">
        <v>55</v>
      </c>
      <c r="B61" s="89" t="s">
        <v>393</v>
      </c>
      <c r="C61" s="90" t="s">
        <v>62</v>
      </c>
      <c r="D61" s="89" t="s">
        <v>394</v>
      </c>
      <c r="E61" s="89" t="s">
        <v>395</v>
      </c>
      <c r="F61" s="89" t="s">
        <v>396</v>
      </c>
      <c r="G61" s="89" t="s">
        <v>79</v>
      </c>
      <c r="H61" s="83" t="s">
        <v>67</v>
      </c>
      <c r="I61" s="89" t="s">
        <v>397</v>
      </c>
      <c r="J61" s="89" t="s">
        <v>398</v>
      </c>
      <c r="K61" s="83" t="s">
        <v>17</v>
      </c>
      <c r="L61" s="83" t="s">
        <v>70</v>
      </c>
      <c r="M61" s="83" t="s">
        <v>71</v>
      </c>
      <c r="N61" s="85" t="s">
        <v>399</v>
      </c>
      <c r="O61" s="86" t="s">
        <v>83</v>
      </c>
      <c r="P61" s="86" t="s">
        <v>92</v>
      </c>
      <c r="Q61" s="82">
        <v>6</v>
      </c>
      <c r="R61" s="87">
        <f t="shared" si="0"/>
        <v>158000</v>
      </c>
      <c r="S61" s="87">
        <v>88480</v>
      </c>
      <c r="T61" s="87">
        <v>22120</v>
      </c>
      <c r="U61" s="87">
        <v>47400</v>
      </c>
      <c r="V61" s="88"/>
      <c r="X61" s="72"/>
      <c r="Y61" s="72"/>
    </row>
    <row r="62" spans="1:25" ht="45" customHeight="1" x14ac:dyDescent="0.2">
      <c r="A62" s="82">
        <v>56</v>
      </c>
      <c r="B62" s="89" t="s">
        <v>400</v>
      </c>
      <c r="C62" s="90" t="s">
        <v>75</v>
      </c>
      <c r="D62" s="89" t="s">
        <v>401</v>
      </c>
      <c r="E62" s="89" t="s">
        <v>78</v>
      </c>
      <c r="F62" s="89" t="s">
        <v>78</v>
      </c>
      <c r="G62" s="89" t="s">
        <v>79</v>
      </c>
      <c r="H62" s="83" t="s">
        <v>67</v>
      </c>
      <c r="I62" s="89" t="s">
        <v>402</v>
      </c>
      <c r="J62" s="89" t="s">
        <v>403</v>
      </c>
      <c r="K62" s="83" t="s">
        <v>17</v>
      </c>
      <c r="L62" s="83" t="s">
        <v>70</v>
      </c>
      <c r="M62" s="83" t="s">
        <v>71</v>
      </c>
      <c r="N62" s="85" t="s">
        <v>404</v>
      </c>
      <c r="O62" s="86" t="s">
        <v>83</v>
      </c>
      <c r="P62" s="86"/>
      <c r="Q62" s="82">
        <v>1</v>
      </c>
      <c r="R62" s="87">
        <f t="shared" si="0"/>
        <v>110800</v>
      </c>
      <c r="S62" s="87">
        <v>62048</v>
      </c>
      <c r="T62" s="87">
        <v>15512</v>
      </c>
      <c r="U62" s="87">
        <v>33240</v>
      </c>
      <c r="V62" s="88"/>
      <c r="X62" s="72"/>
      <c r="Y62" s="72"/>
    </row>
    <row r="63" spans="1:25" ht="45" customHeight="1" x14ac:dyDescent="0.2">
      <c r="A63" s="82">
        <v>57</v>
      </c>
      <c r="B63" s="89" t="s">
        <v>405</v>
      </c>
      <c r="C63" s="90" t="s">
        <v>85</v>
      </c>
      <c r="D63" s="89" t="s">
        <v>233</v>
      </c>
      <c r="E63" s="89" t="s">
        <v>143</v>
      </c>
      <c r="F63" s="89" t="s">
        <v>283</v>
      </c>
      <c r="G63" s="89" t="s">
        <v>66</v>
      </c>
      <c r="H63" s="83" t="s">
        <v>67</v>
      </c>
      <c r="I63" s="89" t="s">
        <v>406</v>
      </c>
      <c r="J63" s="89"/>
      <c r="K63" s="83" t="s">
        <v>17</v>
      </c>
      <c r="L63" s="83" t="s">
        <v>70</v>
      </c>
      <c r="M63" s="83" t="s">
        <v>71</v>
      </c>
      <c r="N63" s="85" t="s">
        <v>125</v>
      </c>
      <c r="O63" s="86" t="s">
        <v>26</v>
      </c>
      <c r="P63" s="86"/>
      <c r="Q63" s="82">
        <v>1</v>
      </c>
      <c r="R63" s="87">
        <f t="shared" si="0"/>
        <v>17280</v>
      </c>
      <c r="S63" s="87">
        <v>8064</v>
      </c>
      <c r="T63" s="87">
        <v>2016</v>
      </c>
      <c r="U63" s="87">
        <v>7200</v>
      </c>
      <c r="V63" s="88"/>
      <c r="X63" s="72"/>
      <c r="Y63" s="72"/>
    </row>
    <row r="64" spans="1:25" ht="45" customHeight="1" x14ac:dyDescent="0.2">
      <c r="A64" s="82">
        <v>58</v>
      </c>
      <c r="B64" s="89" t="s">
        <v>407</v>
      </c>
      <c r="C64" s="90" t="s">
        <v>94</v>
      </c>
      <c r="D64" s="89" t="s">
        <v>408</v>
      </c>
      <c r="E64" s="89" t="s">
        <v>129</v>
      </c>
      <c r="F64" s="89" t="s">
        <v>409</v>
      </c>
      <c r="G64" s="89" t="s">
        <v>79</v>
      </c>
      <c r="H64" s="83" t="s">
        <v>67</v>
      </c>
      <c r="I64" s="89" t="s">
        <v>410</v>
      </c>
      <c r="J64" s="89"/>
      <c r="K64" s="83" t="s">
        <v>17</v>
      </c>
      <c r="L64" s="83" t="s">
        <v>70</v>
      </c>
      <c r="M64" s="83" t="s">
        <v>71</v>
      </c>
      <c r="N64" s="85" t="s">
        <v>411</v>
      </c>
      <c r="O64" s="86" t="s">
        <v>83</v>
      </c>
      <c r="P64" s="86"/>
      <c r="Q64" s="82">
        <v>1</v>
      </c>
      <c r="R64" s="87">
        <f t="shared" si="0"/>
        <v>37853.760000000002</v>
      </c>
      <c r="S64" s="87">
        <v>17883.810000000001</v>
      </c>
      <c r="T64" s="87">
        <v>4469.95</v>
      </c>
      <c r="U64" s="87">
        <v>15500</v>
      </c>
      <c r="V64" s="88"/>
      <c r="X64" s="72"/>
      <c r="Y64" s="72"/>
    </row>
    <row r="65" spans="1:25" ht="45" customHeight="1" x14ac:dyDescent="0.2">
      <c r="A65" s="82">
        <v>59</v>
      </c>
      <c r="B65" s="89" t="s">
        <v>412</v>
      </c>
      <c r="C65" s="90" t="s">
        <v>85</v>
      </c>
      <c r="D65" s="89" t="s">
        <v>413</v>
      </c>
      <c r="E65" s="89" t="s">
        <v>143</v>
      </c>
      <c r="F65" s="89" t="s">
        <v>283</v>
      </c>
      <c r="G65" s="89" t="s">
        <v>79</v>
      </c>
      <c r="H65" s="83" t="s">
        <v>67</v>
      </c>
      <c r="I65" s="89" t="s">
        <v>414</v>
      </c>
      <c r="J65" s="89" t="s">
        <v>415</v>
      </c>
      <c r="K65" s="83" t="s">
        <v>17</v>
      </c>
      <c r="L65" s="83" t="s">
        <v>70</v>
      </c>
      <c r="M65" s="83" t="s">
        <v>71</v>
      </c>
      <c r="N65" s="85" t="s">
        <v>338</v>
      </c>
      <c r="O65" s="86" t="s">
        <v>26</v>
      </c>
      <c r="P65" s="86" t="s">
        <v>147</v>
      </c>
      <c r="Q65" s="82">
        <v>2</v>
      </c>
      <c r="R65" s="87">
        <f t="shared" si="0"/>
        <v>3800</v>
      </c>
      <c r="S65" s="87">
        <v>2128</v>
      </c>
      <c r="T65" s="87">
        <v>532</v>
      </c>
      <c r="U65" s="87">
        <v>1140</v>
      </c>
      <c r="V65" s="88"/>
      <c r="X65" s="72"/>
      <c r="Y65" s="72"/>
    </row>
    <row r="66" spans="1:25" ht="45" customHeight="1" x14ac:dyDescent="0.2">
      <c r="A66" s="82">
        <v>60</v>
      </c>
      <c r="B66" s="89" t="s">
        <v>416</v>
      </c>
      <c r="C66" s="90" t="s">
        <v>85</v>
      </c>
      <c r="D66" s="89" t="s">
        <v>417</v>
      </c>
      <c r="E66" s="89" t="s">
        <v>418</v>
      </c>
      <c r="F66" s="89" t="s">
        <v>419</v>
      </c>
      <c r="G66" s="89" t="s">
        <v>79</v>
      </c>
      <c r="H66" s="83" t="s">
        <v>67</v>
      </c>
      <c r="I66" s="89" t="s">
        <v>420</v>
      </c>
      <c r="J66" s="89"/>
      <c r="K66" s="83" t="s">
        <v>17</v>
      </c>
      <c r="L66" s="83" t="s">
        <v>70</v>
      </c>
      <c r="M66" s="83" t="s">
        <v>71</v>
      </c>
      <c r="N66" s="85" t="s">
        <v>321</v>
      </c>
      <c r="O66" s="86" t="s">
        <v>26</v>
      </c>
      <c r="P66" s="86" t="s">
        <v>92</v>
      </c>
      <c r="Q66" s="82">
        <v>2</v>
      </c>
      <c r="R66" s="87">
        <f t="shared" si="0"/>
        <v>7200</v>
      </c>
      <c r="S66" s="87">
        <v>4032</v>
      </c>
      <c r="T66" s="87">
        <v>1008</v>
      </c>
      <c r="U66" s="87">
        <v>2160</v>
      </c>
      <c r="V66" s="88"/>
      <c r="X66" s="72"/>
      <c r="Y66" s="72"/>
    </row>
    <row r="67" spans="1:25" ht="45" customHeight="1" x14ac:dyDescent="0.2">
      <c r="A67" s="82">
        <v>61</v>
      </c>
      <c r="B67" s="89" t="s">
        <v>421</v>
      </c>
      <c r="C67" s="90" t="s">
        <v>62</v>
      </c>
      <c r="D67" s="89" t="s">
        <v>422</v>
      </c>
      <c r="E67" s="89" t="s">
        <v>423</v>
      </c>
      <c r="F67" s="89" t="s">
        <v>424</v>
      </c>
      <c r="G67" s="89" t="s">
        <v>79</v>
      </c>
      <c r="H67" s="83" t="s">
        <v>67</v>
      </c>
      <c r="I67" s="89" t="s">
        <v>425</v>
      </c>
      <c r="J67" s="89" t="s">
        <v>426</v>
      </c>
      <c r="K67" s="83" t="s">
        <v>17</v>
      </c>
      <c r="L67" s="83" t="s">
        <v>70</v>
      </c>
      <c r="M67" s="83" t="s">
        <v>71</v>
      </c>
      <c r="N67" s="85" t="s">
        <v>427</v>
      </c>
      <c r="O67" s="86" t="s">
        <v>83</v>
      </c>
      <c r="P67" s="86" t="s">
        <v>92</v>
      </c>
      <c r="Q67" s="82">
        <v>6</v>
      </c>
      <c r="R67" s="87">
        <f t="shared" si="0"/>
        <v>85800</v>
      </c>
      <c r="S67" s="87">
        <v>48048</v>
      </c>
      <c r="T67" s="87">
        <v>12012</v>
      </c>
      <c r="U67" s="87">
        <v>25740</v>
      </c>
      <c r="V67" s="88"/>
      <c r="X67" s="72"/>
      <c r="Y67" s="72"/>
    </row>
    <row r="68" spans="1:25" ht="45" customHeight="1" x14ac:dyDescent="0.2">
      <c r="A68" s="82">
        <v>62</v>
      </c>
      <c r="B68" s="89" t="s">
        <v>428</v>
      </c>
      <c r="C68" s="90" t="s">
        <v>85</v>
      </c>
      <c r="D68" s="89" t="s">
        <v>429</v>
      </c>
      <c r="E68" s="89" t="s">
        <v>348</v>
      </c>
      <c r="F68" s="89" t="s">
        <v>430</v>
      </c>
      <c r="G68" s="89" t="s">
        <v>79</v>
      </c>
      <c r="H68" s="83" t="s">
        <v>67</v>
      </c>
      <c r="I68" s="89" t="s">
        <v>431</v>
      </c>
      <c r="J68" s="89"/>
      <c r="K68" s="83" t="s">
        <v>17</v>
      </c>
      <c r="L68" s="83" t="s">
        <v>70</v>
      </c>
      <c r="M68" s="83" t="s">
        <v>71</v>
      </c>
      <c r="N68" s="85" t="s">
        <v>432</v>
      </c>
      <c r="O68" s="86" t="s">
        <v>83</v>
      </c>
      <c r="P68" s="86" t="s">
        <v>147</v>
      </c>
      <c r="Q68" s="82">
        <v>1</v>
      </c>
      <c r="R68" s="87">
        <f t="shared" si="0"/>
        <v>85800</v>
      </c>
      <c r="S68" s="87">
        <v>48000</v>
      </c>
      <c r="T68" s="87">
        <v>12000</v>
      </c>
      <c r="U68" s="87">
        <v>25800</v>
      </c>
      <c r="V68" s="88"/>
      <c r="X68" s="72"/>
      <c r="Y68" s="72"/>
    </row>
    <row r="69" spans="1:25" ht="45" customHeight="1" x14ac:dyDescent="0.2">
      <c r="A69" s="82">
        <v>63</v>
      </c>
      <c r="B69" s="89" t="s">
        <v>433</v>
      </c>
      <c r="C69" s="90" t="s">
        <v>85</v>
      </c>
      <c r="D69" s="89" t="s">
        <v>434</v>
      </c>
      <c r="E69" s="89" t="s">
        <v>435</v>
      </c>
      <c r="F69" s="89" t="s">
        <v>261</v>
      </c>
      <c r="G69" s="89" t="s">
        <v>79</v>
      </c>
      <c r="H69" s="83" t="s">
        <v>67</v>
      </c>
      <c r="I69" s="89" t="s">
        <v>436</v>
      </c>
      <c r="J69" s="89" t="s">
        <v>437</v>
      </c>
      <c r="K69" s="83" t="s">
        <v>17</v>
      </c>
      <c r="L69" s="83" t="s">
        <v>70</v>
      </c>
      <c r="M69" s="83" t="s">
        <v>71</v>
      </c>
      <c r="N69" s="85" t="s">
        <v>198</v>
      </c>
      <c r="O69" s="86" t="s">
        <v>26</v>
      </c>
      <c r="P69" s="86" t="s">
        <v>147</v>
      </c>
      <c r="Q69" s="82">
        <v>1</v>
      </c>
      <c r="R69" s="87">
        <f t="shared" si="0"/>
        <v>8200</v>
      </c>
      <c r="S69" s="87">
        <v>4592</v>
      </c>
      <c r="T69" s="87">
        <v>1148</v>
      </c>
      <c r="U69" s="87">
        <v>2460</v>
      </c>
      <c r="V69" s="88"/>
      <c r="X69" s="72"/>
      <c r="Y69" s="72"/>
    </row>
    <row r="70" spans="1:25" ht="45" customHeight="1" x14ac:dyDescent="0.2">
      <c r="A70" s="82">
        <v>64</v>
      </c>
      <c r="B70" s="89" t="s">
        <v>438</v>
      </c>
      <c r="C70" s="90" t="s">
        <v>94</v>
      </c>
      <c r="D70" s="89" t="s">
        <v>439</v>
      </c>
      <c r="E70" s="89" t="s">
        <v>440</v>
      </c>
      <c r="F70" s="89" t="s">
        <v>201</v>
      </c>
      <c r="G70" s="89" t="s">
        <v>79</v>
      </c>
      <c r="H70" s="83" t="s">
        <v>67</v>
      </c>
      <c r="I70" s="89" t="s">
        <v>441</v>
      </c>
      <c r="J70" s="89"/>
      <c r="K70" s="83" t="s">
        <v>17</v>
      </c>
      <c r="L70" s="83" t="s">
        <v>70</v>
      </c>
      <c r="M70" s="83" t="s">
        <v>71</v>
      </c>
      <c r="N70" s="85" t="s">
        <v>442</v>
      </c>
      <c r="O70" s="86" t="s">
        <v>83</v>
      </c>
      <c r="P70" s="86" t="s">
        <v>147</v>
      </c>
      <c r="Q70" s="82">
        <v>6</v>
      </c>
      <c r="R70" s="87">
        <f t="shared" si="0"/>
        <v>29500</v>
      </c>
      <c r="S70" s="87">
        <v>16520</v>
      </c>
      <c r="T70" s="87">
        <v>4130</v>
      </c>
      <c r="U70" s="87">
        <v>8850</v>
      </c>
      <c r="V70" s="88"/>
      <c r="X70" s="72"/>
      <c r="Y70" s="72"/>
    </row>
    <row r="71" spans="1:25" ht="45" customHeight="1" x14ac:dyDescent="0.2">
      <c r="A71" s="82">
        <v>65</v>
      </c>
      <c r="B71" s="89" t="s">
        <v>443</v>
      </c>
      <c r="C71" s="90" t="s">
        <v>94</v>
      </c>
      <c r="D71" s="89" t="s">
        <v>444</v>
      </c>
      <c r="E71" s="89" t="s">
        <v>445</v>
      </c>
      <c r="F71" s="89" t="s">
        <v>446</v>
      </c>
      <c r="G71" s="89" t="s">
        <v>79</v>
      </c>
      <c r="H71" s="83" t="s">
        <v>67</v>
      </c>
      <c r="I71" s="89" t="s">
        <v>447</v>
      </c>
      <c r="J71" s="89" t="s">
        <v>448</v>
      </c>
      <c r="K71" s="83" t="s">
        <v>17</v>
      </c>
      <c r="L71" s="83" t="s">
        <v>70</v>
      </c>
      <c r="M71" s="83" t="s">
        <v>71</v>
      </c>
      <c r="N71" s="85" t="s">
        <v>449</v>
      </c>
      <c r="O71" s="86" t="s">
        <v>83</v>
      </c>
      <c r="P71" s="86"/>
      <c r="Q71" s="82">
        <v>2</v>
      </c>
      <c r="R71" s="87">
        <f t="shared" si="0"/>
        <v>234910</v>
      </c>
      <c r="S71" s="87">
        <v>131288</v>
      </c>
      <c r="T71" s="87">
        <v>32822</v>
      </c>
      <c r="U71" s="87">
        <v>70800</v>
      </c>
      <c r="V71" s="88"/>
      <c r="X71" s="72"/>
      <c r="Y71" s="72"/>
    </row>
    <row r="72" spans="1:25" ht="45" customHeight="1" x14ac:dyDescent="0.2">
      <c r="A72" s="82">
        <v>66</v>
      </c>
      <c r="B72" s="89" t="s">
        <v>450</v>
      </c>
      <c r="C72" s="90" t="s">
        <v>62</v>
      </c>
      <c r="D72" s="89" t="s">
        <v>451</v>
      </c>
      <c r="E72" s="89" t="s">
        <v>261</v>
      </c>
      <c r="F72" s="89" t="s">
        <v>452</v>
      </c>
      <c r="G72" s="89" t="s">
        <v>79</v>
      </c>
      <c r="H72" s="83" t="s">
        <v>67</v>
      </c>
      <c r="I72" s="89" t="s">
        <v>453</v>
      </c>
      <c r="J72" s="89" t="s">
        <v>454</v>
      </c>
      <c r="K72" s="83" t="s">
        <v>17</v>
      </c>
      <c r="L72" s="83" t="s">
        <v>70</v>
      </c>
      <c r="M72" s="83" t="s">
        <v>71</v>
      </c>
      <c r="N72" s="85" t="s">
        <v>455</v>
      </c>
      <c r="O72" s="86" t="s">
        <v>83</v>
      </c>
      <c r="P72" s="86" t="s">
        <v>73</v>
      </c>
      <c r="Q72" s="82">
        <v>1</v>
      </c>
      <c r="R72" s="87">
        <f t="shared" ref="R72:R135" si="1">SUM(S72:U72)</f>
        <v>70000</v>
      </c>
      <c r="S72" s="87">
        <v>39200</v>
      </c>
      <c r="T72" s="87">
        <v>9800</v>
      </c>
      <c r="U72" s="87">
        <v>21000</v>
      </c>
      <c r="V72" s="88"/>
      <c r="X72" s="72"/>
      <c r="Y72" s="72"/>
    </row>
    <row r="73" spans="1:25" ht="45" customHeight="1" x14ac:dyDescent="0.2">
      <c r="A73" s="82">
        <v>67</v>
      </c>
      <c r="B73" s="89" t="s">
        <v>456</v>
      </c>
      <c r="C73" s="90" t="s">
        <v>62</v>
      </c>
      <c r="D73" s="89" t="s">
        <v>457</v>
      </c>
      <c r="E73" s="89" t="s">
        <v>458</v>
      </c>
      <c r="F73" s="89" t="s">
        <v>459</v>
      </c>
      <c r="G73" s="89" t="s">
        <v>79</v>
      </c>
      <c r="H73" s="83" t="s">
        <v>67</v>
      </c>
      <c r="I73" s="89" t="s">
        <v>460</v>
      </c>
      <c r="J73" s="89" t="s">
        <v>461</v>
      </c>
      <c r="K73" s="83" t="s">
        <v>17</v>
      </c>
      <c r="L73" s="83" t="s">
        <v>70</v>
      </c>
      <c r="M73" s="83" t="s">
        <v>71</v>
      </c>
      <c r="N73" s="85" t="s">
        <v>462</v>
      </c>
      <c r="O73" s="86" t="s">
        <v>83</v>
      </c>
      <c r="P73" s="86" t="s">
        <v>73</v>
      </c>
      <c r="Q73" s="82">
        <v>1</v>
      </c>
      <c r="R73" s="87">
        <f t="shared" si="1"/>
        <v>150000</v>
      </c>
      <c r="S73" s="87">
        <v>84000</v>
      </c>
      <c r="T73" s="87">
        <v>21000</v>
      </c>
      <c r="U73" s="87">
        <v>45000</v>
      </c>
      <c r="V73" s="88"/>
      <c r="X73" s="72"/>
      <c r="Y73" s="72"/>
    </row>
    <row r="74" spans="1:25" ht="45" customHeight="1" x14ac:dyDescent="0.2">
      <c r="A74" s="82">
        <v>68</v>
      </c>
      <c r="B74" s="89" t="s">
        <v>463</v>
      </c>
      <c r="C74" s="90" t="s">
        <v>62</v>
      </c>
      <c r="D74" s="89" t="s">
        <v>464</v>
      </c>
      <c r="E74" s="89" t="s">
        <v>452</v>
      </c>
      <c r="F74" s="89" t="s">
        <v>452</v>
      </c>
      <c r="G74" s="89" t="s">
        <v>66</v>
      </c>
      <c r="H74" s="83" t="s">
        <v>67</v>
      </c>
      <c r="I74" s="89" t="s">
        <v>465</v>
      </c>
      <c r="J74" s="89" t="s">
        <v>466</v>
      </c>
      <c r="K74" s="83" t="s">
        <v>17</v>
      </c>
      <c r="L74" s="83" t="s">
        <v>70</v>
      </c>
      <c r="M74" s="83" t="s">
        <v>71</v>
      </c>
      <c r="N74" s="85" t="s">
        <v>467</v>
      </c>
      <c r="O74" s="86" t="s">
        <v>83</v>
      </c>
      <c r="P74" s="86" t="s">
        <v>92</v>
      </c>
      <c r="Q74" s="82">
        <v>1</v>
      </c>
      <c r="R74" s="87">
        <f t="shared" si="1"/>
        <v>103401.2</v>
      </c>
      <c r="S74" s="87">
        <v>49168.959999999999</v>
      </c>
      <c r="T74" s="87">
        <v>12292.24</v>
      </c>
      <c r="U74" s="87">
        <v>41940</v>
      </c>
      <c r="V74" s="88"/>
      <c r="X74" s="72"/>
      <c r="Y74" s="72"/>
    </row>
    <row r="75" spans="1:25" ht="45" customHeight="1" x14ac:dyDescent="0.2">
      <c r="A75" s="82">
        <v>69</v>
      </c>
      <c r="B75" s="89" t="s">
        <v>468</v>
      </c>
      <c r="C75" s="90" t="s">
        <v>62</v>
      </c>
      <c r="D75" s="89" t="s">
        <v>469</v>
      </c>
      <c r="E75" s="89" t="s">
        <v>272</v>
      </c>
      <c r="F75" s="89" t="s">
        <v>470</v>
      </c>
      <c r="G75" s="89" t="s">
        <v>79</v>
      </c>
      <c r="H75" s="83" t="s">
        <v>67</v>
      </c>
      <c r="I75" s="89" t="s">
        <v>471</v>
      </c>
      <c r="J75" s="89" t="s">
        <v>472</v>
      </c>
      <c r="K75" s="83" t="s">
        <v>17</v>
      </c>
      <c r="L75" s="83" t="s">
        <v>70</v>
      </c>
      <c r="M75" s="83" t="s">
        <v>71</v>
      </c>
      <c r="N75" s="85" t="s">
        <v>473</v>
      </c>
      <c r="O75" s="86" t="s">
        <v>26</v>
      </c>
      <c r="P75" s="86" t="s">
        <v>92</v>
      </c>
      <c r="Q75" s="82">
        <v>3</v>
      </c>
      <c r="R75" s="87">
        <f t="shared" si="1"/>
        <v>335000</v>
      </c>
      <c r="S75" s="87">
        <v>187600</v>
      </c>
      <c r="T75" s="87">
        <v>46900</v>
      </c>
      <c r="U75" s="87">
        <v>100500</v>
      </c>
      <c r="V75" s="88"/>
      <c r="X75" s="72"/>
      <c r="Y75" s="72"/>
    </row>
    <row r="76" spans="1:25" ht="45" customHeight="1" x14ac:dyDescent="0.2">
      <c r="A76" s="82">
        <v>70</v>
      </c>
      <c r="B76" s="89" t="s">
        <v>474</v>
      </c>
      <c r="C76" s="90" t="s">
        <v>62</v>
      </c>
      <c r="D76" s="89" t="s">
        <v>475</v>
      </c>
      <c r="E76" s="89" t="s">
        <v>348</v>
      </c>
      <c r="F76" s="89" t="s">
        <v>476</v>
      </c>
      <c r="G76" s="89" t="s">
        <v>66</v>
      </c>
      <c r="H76" s="83" t="s">
        <v>67</v>
      </c>
      <c r="I76" s="89" t="s">
        <v>477</v>
      </c>
      <c r="J76" s="89" t="s">
        <v>478</v>
      </c>
      <c r="K76" s="83" t="s">
        <v>17</v>
      </c>
      <c r="L76" s="83" t="s">
        <v>70</v>
      </c>
      <c r="M76" s="83" t="s">
        <v>71</v>
      </c>
      <c r="N76" s="85" t="s">
        <v>479</v>
      </c>
      <c r="O76" s="86" t="s">
        <v>83</v>
      </c>
      <c r="P76" s="86" t="s">
        <v>92</v>
      </c>
      <c r="Q76" s="82">
        <v>1</v>
      </c>
      <c r="R76" s="87">
        <f t="shared" si="1"/>
        <v>32000</v>
      </c>
      <c r="S76" s="87">
        <v>17920</v>
      </c>
      <c r="T76" s="87">
        <v>4480</v>
      </c>
      <c r="U76" s="87">
        <v>9600</v>
      </c>
      <c r="V76" s="88"/>
      <c r="X76" s="72"/>
      <c r="Y76" s="72"/>
    </row>
    <row r="77" spans="1:25" ht="45" customHeight="1" x14ac:dyDescent="0.2">
      <c r="A77" s="82">
        <v>71</v>
      </c>
      <c r="B77" s="89" t="s">
        <v>480</v>
      </c>
      <c r="C77" s="90" t="s">
        <v>346</v>
      </c>
      <c r="D77" s="89" t="s">
        <v>481</v>
      </c>
      <c r="E77" s="89" t="s">
        <v>482</v>
      </c>
      <c r="F77" s="89" t="s">
        <v>189</v>
      </c>
      <c r="G77" s="89" t="s">
        <v>66</v>
      </c>
      <c r="H77" s="83" t="s">
        <v>67</v>
      </c>
      <c r="I77" s="89" t="s">
        <v>483</v>
      </c>
      <c r="J77" s="89" t="s">
        <v>484</v>
      </c>
      <c r="K77" s="83" t="s">
        <v>17</v>
      </c>
      <c r="L77" s="83" t="s">
        <v>70</v>
      </c>
      <c r="M77" s="83" t="s">
        <v>71</v>
      </c>
      <c r="N77" s="85" t="s">
        <v>485</v>
      </c>
      <c r="O77" s="86" t="s">
        <v>83</v>
      </c>
      <c r="P77" s="86" t="s">
        <v>73</v>
      </c>
      <c r="Q77" s="82">
        <v>2</v>
      </c>
      <c r="R77" s="87">
        <f t="shared" si="1"/>
        <v>9240</v>
      </c>
      <c r="S77" s="87">
        <v>5120</v>
      </c>
      <c r="T77" s="87">
        <v>1280</v>
      </c>
      <c r="U77" s="87">
        <v>2840</v>
      </c>
      <c r="V77" s="88"/>
      <c r="X77" s="72"/>
      <c r="Y77" s="72"/>
    </row>
    <row r="78" spans="1:25" ht="45" customHeight="1" x14ac:dyDescent="0.2">
      <c r="A78" s="82">
        <v>72</v>
      </c>
      <c r="B78" s="89" t="s">
        <v>486</v>
      </c>
      <c r="C78" s="90" t="s">
        <v>85</v>
      </c>
      <c r="D78" s="89" t="s">
        <v>487</v>
      </c>
      <c r="E78" s="89" t="s">
        <v>488</v>
      </c>
      <c r="F78" s="89" t="s">
        <v>489</v>
      </c>
      <c r="G78" s="89" t="s">
        <v>79</v>
      </c>
      <c r="H78" s="83" t="s">
        <v>67</v>
      </c>
      <c r="I78" s="89" t="s">
        <v>490</v>
      </c>
      <c r="J78" s="89" t="s">
        <v>491</v>
      </c>
      <c r="K78" s="83" t="s">
        <v>17</v>
      </c>
      <c r="L78" s="83" t="s">
        <v>70</v>
      </c>
      <c r="M78" s="83" t="s">
        <v>71</v>
      </c>
      <c r="N78" s="85" t="s">
        <v>492</v>
      </c>
      <c r="O78" s="86" t="s">
        <v>83</v>
      </c>
      <c r="P78" s="86" t="s">
        <v>147</v>
      </c>
      <c r="Q78" s="82">
        <v>2</v>
      </c>
      <c r="R78" s="87">
        <f t="shared" si="1"/>
        <v>82000</v>
      </c>
      <c r="S78" s="87">
        <v>45920</v>
      </c>
      <c r="T78" s="87">
        <v>11480</v>
      </c>
      <c r="U78" s="87">
        <v>24600</v>
      </c>
      <c r="V78" s="88"/>
      <c r="X78" s="72"/>
      <c r="Y78" s="72"/>
    </row>
    <row r="79" spans="1:25" ht="45" customHeight="1" x14ac:dyDescent="0.2">
      <c r="A79" s="82">
        <v>73</v>
      </c>
      <c r="B79" s="89" t="s">
        <v>493</v>
      </c>
      <c r="C79" s="90" t="s">
        <v>85</v>
      </c>
      <c r="D79" s="89" t="s">
        <v>494</v>
      </c>
      <c r="E79" s="89" t="s">
        <v>261</v>
      </c>
      <c r="F79" s="89" t="s">
        <v>435</v>
      </c>
      <c r="G79" s="89" t="s">
        <v>79</v>
      </c>
      <c r="H79" s="83" t="s">
        <v>67</v>
      </c>
      <c r="I79" s="89" t="s">
        <v>495</v>
      </c>
      <c r="J79" s="89" t="s">
        <v>496</v>
      </c>
      <c r="K79" s="83" t="s">
        <v>17</v>
      </c>
      <c r="L79" s="83" t="s">
        <v>70</v>
      </c>
      <c r="M79" s="83" t="s">
        <v>71</v>
      </c>
      <c r="N79" s="85" t="s">
        <v>497</v>
      </c>
      <c r="O79" s="86" t="s">
        <v>26</v>
      </c>
      <c r="P79" s="86" t="s">
        <v>147</v>
      </c>
      <c r="Q79" s="82">
        <v>2</v>
      </c>
      <c r="R79" s="87">
        <f t="shared" si="1"/>
        <v>36106</v>
      </c>
      <c r="S79" s="87">
        <v>20005</v>
      </c>
      <c r="T79" s="87">
        <v>5001</v>
      </c>
      <c r="U79" s="87">
        <v>11100</v>
      </c>
      <c r="V79" s="88"/>
      <c r="X79" s="72"/>
      <c r="Y79" s="72"/>
    </row>
    <row r="80" spans="1:25" ht="45" customHeight="1" x14ac:dyDescent="0.2">
      <c r="A80" s="82">
        <v>74</v>
      </c>
      <c r="B80" s="89" t="s">
        <v>498</v>
      </c>
      <c r="C80" s="90" t="s">
        <v>62</v>
      </c>
      <c r="D80" s="89" t="s">
        <v>347</v>
      </c>
      <c r="E80" s="89" t="s">
        <v>201</v>
      </c>
      <c r="F80" s="89" t="s">
        <v>225</v>
      </c>
      <c r="G80" s="89" t="s">
        <v>79</v>
      </c>
      <c r="H80" s="83" t="s">
        <v>67</v>
      </c>
      <c r="I80" s="89" t="s">
        <v>499</v>
      </c>
      <c r="J80" s="89" t="s">
        <v>500</v>
      </c>
      <c r="K80" s="83" t="s">
        <v>17</v>
      </c>
      <c r="L80" s="83" t="s">
        <v>70</v>
      </c>
      <c r="M80" s="83" t="s">
        <v>71</v>
      </c>
      <c r="N80" s="85" t="s">
        <v>501</v>
      </c>
      <c r="O80" s="86" t="s">
        <v>26</v>
      </c>
      <c r="P80" s="86" t="s">
        <v>147</v>
      </c>
      <c r="Q80" s="82">
        <v>4</v>
      </c>
      <c r="R80" s="87">
        <f t="shared" si="1"/>
        <v>129300</v>
      </c>
      <c r="S80" s="87">
        <v>72408</v>
      </c>
      <c r="T80" s="87">
        <v>18102</v>
      </c>
      <c r="U80" s="87">
        <v>38790</v>
      </c>
      <c r="V80" s="88"/>
      <c r="X80" s="72"/>
      <c r="Y80" s="72"/>
    </row>
    <row r="81" spans="1:25" ht="45" customHeight="1" x14ac:dyDescent="0.2">
      <c r="A81" s="82">
        <v>75</v>
      </c>
      <c r="B81" s="89" t="s">
        <v>502</v>
      </c>
      <c r="C81" s="90" t="s">
        <v>85</v>
      </c>
      <c r="D81" s="89" t="s">
        <v>503</v>
      </c>
      <c r="E81" s="89" t="s">
        <v>311</v>
      </c>
      <c r="F81" s="89" t="s">
        <v>312</v>
      </c>
      <c r="G81" s="89" t="s">
        <v>66</v>
      </c>
      <c r="H81" s="83" t="s">
        <v>67</v>
      </c>
      <c r="I81" s="89" t="s">
        <v>504</v>
      </c>
      <c r="J81" s="89" t="s">
        <v>505</v>
      </c>
      <c r="K81" s="83" t="s">
        <v>17</v>
      </c>
      <c r="L81" s="83" t="s">
        <v>70</v>
      </c>
      <c r="M81" s="83" t="s">
        <v>71</v>
      </c>
      <c r="N81" s="85" t="s">
        <v>506</v>
      </c>
      <c r="O81" s="86" t="s">
        <v>26</v>
      </c>
      <c r="P81" s="86"/>
      <c r="Q81" s="82">
        <v>2</v>
      </c>
      <c r="R81" s="87">
        <f t="shared" si="1"/>
        <v>10800</v>
      </c>
      <c r="S81" s="87">
        <v>6048</v>
      </c>
      <c r="T81" s="87">
        <v>1512</v>
      </c>
      <c r="U81" s="87">
        <v>3240</v>
      </c>
      <c r="V81" s="88"/>
      <c r="X81" s="72"/>
      <c r="Y81" s="72"/>
    </row>
    <row r="82" spans="1:25" ht="45" customHeight="1" x14ac:dyDescent="0.2">
      <c r="A82" s="82">
        <v>76</v>
      </c>
      <c r="B82" s="89" t="s">
        <v>507</v>
      </c>
      <c r="C82" s="90" t="s">
        <v>346</v>
      </c>
      <c r="D82" s="89" t="s">
        <v>487</v>
      </c>
      <c r="E82" s="89" t="s">
        <v>508</v>
      </c>
      <c r="F82" s="89" t="s">
        <v>509</v>
      </c>
      <c r="G82" s="89" t="s">
        <v>79</v>
      </c>
      <c r="H82" s="83" t="s">
        <v>67</v>
      </c>
      <c r="I82" s="89" t="s">
        <v>510</v>
      </c>
      <c r="J82" s="89" t="s">
        <v>511</v>
      </c>
      <c r="K82" s="83" t="s">
        <v>17</v>
      </c>
      <c r="L82" s="83" t="s">
        <v>70</v>
      </c>
      <c r="M82" s="83" t="s">
        <v>71</v>
      </c>
      <c r="N82" s="85" t="s">
        <v>512</v>
      </c>
      <c r="O82" s="86" t="s">
        <v>83</v>
      </c>
      <c r="P82" s="86"/>
      <c r="Q82" s="82">
        <v>1</v>
      </c>
      <c r="R82" s="87">
        <f t="shared" si="1"/>
        <v>115500</v>
      </c>
      <c r="S82" s="87">
        <v>63600</v>
      </c>
      <c r="T82" s="87">
        <v>15900</v>
      </c>
      <c r="U82" s="87">
        <v>36000</v>
      </c>
      <c r="V82" s="88"/>
      <c r="X82" s="72"/>
      <c r="Y82" s="72"/>
    </row>
    <row r="83" spans="1:25" ht="45" customHeight="1" x14ac:dyDescent="0.2">
      <c r="A83" s="82">
        <v>77</v>
      </c>
      <c r="B83" s="89" t="s">
        <v>513</v>
      </c>
      <c r="C83" s="90" t="s">
        <v>346</v>
      </c>
      <c r="D83" s="89" t="s">
        <v>380</v>
      </c>
      <c r="E83" s="89" t="s">
        <v>261</v>
      </c>
      <c r="F83" s="89" t="s">
        <v>143</v>
      </c>
      <c r="G83" s="89" t="s">
        <v>79</v>
      </c>
      <c r="H83" s="83" t="s">
        <v>67</v>
      </c>
      <c r="I83" s="89" t="s">
        <v>514</v>
      </c>
      <c r="J83" s="89" t="s">
        <v>515</v>
      </c>
      <c r="K83" s="83" t="s">
        <v>17</v>
      </c>
      <c r="L83" s="83" t="s">
        <v>70</v>
      </c>
      <c r="M83" s="83" t="s">
        <v>71</v>
      </c>
      <c r="N83" s="85" t="s">
        <v>280</v>
      </c>
      <c r="O83" s="86" t="s">
        <v>83</v>
      </c>
      <c r="P83" s="86" t="s">
        <v>73</v>
      </c>
      <c r="Q83" s="82">
        <v>2</v>
      </c>
      <c r="R83" s="87">
        <f t="shared" si="1"/>
        <v>58000</v>
      </c>
      <c r="S83" s="87">
        <v>32480</v>
      </c>
      <c r="T83" s="87">
        <v>8120</v>
      </c>
      <c r="U83" s="87">
        <v>17400</v>
      </c>
      <c r="V83" s="88"/>
      <c r="X83" s="72"/>
      <c r="Y83" s="72"/>
    </row>
    <row r="84" spans="1:25" ht="45" customHeight="1" x14ac:dyDescent="0.2">
      <c r="A84" s="82">
        <v>78</v>
      </c>
      <c r="B84" s="89" t="s">
        <v>516</v>
      </c>
      <c r="C84" s="90" t="s">
        <v>62</v>
      </c>
      <c r="D84" s="89" t="s">
        <v>517</v>
      </c>
      <c r="E84" s="89" t="s">
        <v>300</v>
      </c>
      <c r="F84" s="89" t="s">
        <v>65</v>
      </c>
      <c r="G84" s="89" t="s">
        <v>79</v>
      </c>
      <c r="H84" s="83" t="s">
        <v>67</v>
      </c>
      <c r="I84" s="89" t="s">
        <v>518</v>
      </c>
      <c r="J84" s="89"/>
      <c r="K84" s="83" t="s">
        <v>17</v>
      </c>
      <c r="L84" s="83" t="s">
        <v>70</v>
      </c>
      <c r="M84" s="83" t="s">
        <v>71</v>
      </c>
      <c r="N84" s="85" t="s">
        <v>519</v>
      </c>
      <c r="O84" s="86" t="s">
        <v>83</v>
      </c>
      <c r="P84" s="86" t="s">
        <v>73</v>
      </c>
      <c r="Q84" s="82">
        <v>8</v>
      </c>
      <c r="R84" s="87">
        <f t="shared" si="1"/>
        <v>52901.73</v>
      </c>
      <c r="S84" s="87">
        <v>28241.38</v>
      </c>
      <c r="T84" s="87">
        <v>7060.35</v>
      </c>
      <c r="U84" s="87">
        <v>17600</v>
      </c>
      <c r="V84" s="88"/>
      <c r="X84" s="72"/>
      <c r="Y84" s="72"/>
    </row>
    <row r="85" spans="1:25" ht="45" customHeight="1" x14ac:dyDescent="0.2">
      <c r="A85" s="82">
        <v>79</v>
      </c>
      <c r="B85" s="89" t="s">
        <v>520</v>
      </c>
      <c r="C85" s="90" t="s">
        <v>346</v>
      </c>
      <c r="D85" s="89" t="s">
        <v>394</v>
      </c>
      <c r="E85" s="89" t="s">
        <v>521</v>
      </c>
      <c r="F85" s="89" t="s">
        <v>348</v>
      </c>
      <c r="G85" s="89" t="s">
        <v>79</v>
      </c>
      <c r="H85" s="83" t="s">
        <v>67</v>
      </c>
      <c r="I85" s="89" t="s">
        <v>522</v>
      </c>
      <c r="J85" s="89" t="s">
        <v>523</v>
      </c>
      <c r="K85" s="83" t="s">
        <v>17</v>
      </c>
      <c r="L85" s="83" t="s">
        <v>70</v>
      </c>
      <c r="M85" s="83" t="s">
        <v>71</v>
      </c>
      <c r="N85" s="85" t="s">
        <v>524</v>
      </c>
      <c r="O85" s="86" t="s">
        <v>83</v>
      </c>
      <c r="P85" s="86"/>
      <c r="Q85" s="82">
        <v>2</v>
      </c>
      <c r="R85" s="87">
        <f t="shared" si="1"/>
        <v>72860</v>
      </c>
      <c r="S85" s="87">
        <v>40720</v>
      </c>
      <c r="T85" s="87">
        <v>10180</v>
      </c>
      <c r="U85" s="87">
        <v>21960</v>
      </c>
      <c r="V85" s="88"/>
      <c r="X85" s="72"/>
      <c r="Y85" s="72"/>
    </row>
    <row r="86" spans="1:25" ht="45" customHeight="1" x14ac:dyDescent="0.2">
      <c r="A86" s="82">
        <v>80</v>
      </c>
      <c r="B86" s="89" t="s">
        <v>525</v>
      </c>
      <c r="C86" s="90" t="s">
        <v>85</v>
      </c>
      <c r="D86" s="89" t="s">
        <v>526</v>
      </c>
      <c r="E86" s="89" t="s">
        <v>527</v>
      </c>
      <c r="F86" s="89" t="s">
        <v>528</v>
      </c>
      <c r="G86" s="89" t="s">
        <v>79</v>
      </c>
      <c r="H86" s="83" t="s">
        <v>67</v>
      </c>
      <c r="I86" s="89" t="s">
        <v>529</v>
      </c>
      <c r="J86" s="89" t="s">
        <v>530</v>
      </c>
      <c r="K86" s="83" t="s">
        <v>17</v>
      </c>
      <c r="L86" s="83" t="s">
        <v>70</v>
      </c>
      <c r="M86" s="83" t="s">
        <v>71</v>
      </c>
      <c r="N86" s="85" t="s">
        <v>531</v>
      </c>
      <c r="O86" s="86" t="s">
        <v>26</v>
      </c>
      <c r="P86" s="86" t="s">
        <v>147</v>
      </c>
      <c r="Q86" s="82">
        <v>1</v>
      </c>
      <c r="R86" s="87">
        <f t="shared" si="1"/>
        <v>236000</v>
      </c>
      <c r="S86" s="87">
        <v>132160</v>
      </c>
      <c r="T86" s="87">
        <v>33040</v>
      </c>
      <c r="U86" s="87">
        <v>70800</v>
      </c>
      <c r="V86" s="88"/>
      <c r="X86" s="72"/>
      <c r="Y86" s="72"/>
    </row>
    <row r="87" spans="1:25" ht="45" customHeight="1" x14ac:dyDescent="0.2">
      <c r="A87" s="82">
        <v>81</v>
      </c>
      <c r="B87" s="89" t="s">
        <v>532</v>
      </c>
      <c r="C87" s="90" t="s">
        <v>94</v>
      </c>
      <c r="D87" s="89" t="s">
        <v>533</v>
      </c>
      <c r="E87" s="89" t="s">
        <v>277</v>
      </c>
      <c r="F87" s="89" t="s">
        <v>158</v>
      </c>
      <c r="G87" s="89" t="s">
        <v>66</v>
      </c>
      <c r="H87" s="83" t="s">
        <v>67</v>
      </c>
      <c r="I87" s="89" t="s">
        <v>534</v>
      </c>
      <c r="J87" s="89"/>
      <c r="K87" s="83" t="s">
        <v>17</v>
      </c>
      <c r="L87" s="83" t="s">
        <v>70</v>
      </c>
      <c r="M87" s="83" t="s">
        <v>71</v>
      </c>
      <c r="N87" s="85" t="s">
        <v>352</v>
      </c>
      <c r="O87" s="86" t="s">
        <v>83</v>
      </c>
      <c r="P87" s="86" t="s">
        <v>73</v>
      </c>
      <c r="Q87" s="82">
        <v>1</v>
      </c>
      <c r="R87" s="87">
        <f t="shared" si="1"/>
        <v>75700</v>
      </c>
      <c r="S87" s="87">
        <v>42392</v>
      </c>
      <c r="T87" s="87">
        <v>10598</v>
      </c>
      <c r="U87" s="87">
        <v>22710</v>
      </c>
      <c r="V87" s="88"/>
      <c r="X87" s="72"/>
      <c r="Y87" s="72"/>
    </row>
    <row r="88" spans="1:25" ht="45" customHeight="1" x14ac:dyDescent="0.2">
      <c r="A88" s="82">
        <v>82</v>
      </c>
      <c r="B88" s="89" t="s">
        <v>535</v>
      </c>
      <c r="C88" s="90" t="s">
        <v>62</v>
      </c>
      <c r="D88" s="89" t="s">
        <v>536</v>
      </c>
      <c r="E88" s="89" t="s">
        <v>537</v>
      </c>
      <c r="F88" s="89" t="s">
        <v>452</v>
      </c>
      <c r="G88" s="89" t="s">
        <v>79</v>
      </c>
      <c r="H88" s="83" t="s">
        <v>67</v>
      </c>
      <c r="I88" s="89" t="s">
        <v>538</v>
      </c>
      <c r="J88" s="89" t="s">
        <v>539</v>
      </c>
      <c r="K88" s="83" t="s">
        <v>17</v>
      </c>
      <c r="L88" s="83" t="s">
        <v>70</v>
      </c>
      <c r="M88" s="83" t="s">
        <v>71</v>
      </c>
      <c r="N88" s="85" t="s">
        <v>352</v>
      </c>
      <c r="O88" s="86" t="s">
        <v>83</v>
      </c>
      <c r="P88" s="86" t="s">
        <v>92</v>
      </c>
      <c r="Q88" s="82">
        <v>8</v>
      </c>
      <c r="R88" s="87">
        <f t="shared" si="1"/>
        <v>84400</v>
      </c>
      <c r="S88" s="87">
        <v>47264</v>
      </c>
      <c r="T88" s="87">
        <v>11816</v>
      </c>
      <c r="U88" s="87">
        <v>25320</v>
      </c>
      <c r="V88" s="88"/>
      <c r="X88" s="72"/>
      <c r="Y88" s="72"/>
    </row>
    <row r="89" spans="1:25" ht="45" customHeight="1" x14ac:dyDescent="0.2">
      <c r="A89" s="82">
        <v>83</v>
      </c>
      <c r="B89" s="89" t="s">
        <v>540</v>
      </c>
      <c r="C89" s="90" t="s">
        <v>85</v>
      </c>
      <c r="D89" s="89" t="s">
        <v>541</v>
      </c>
      <c r="E89" s="89" t="s">
        <v>542</v>
      </c>
      <c r="F89" s="89" t="s">
        <v>543</v>
      </c>
      <c r="G89" s="89" t="s">
        <v>79</v>
      </c>
      <c r="H89" s="83" t="s">
        <v>67</v>
      </c>
      <c r="I89" s="89" t="s">
        <v>544</v>
      </c>
      <c r="J89" s="89"/>
      <c r="K89" s="83" t="s">
        <v>17</v>
      </c>
      <c r="L89" s="83" t="s">
        <v>70</v>
      </c>
      <c r="M89" s="83" t="s">
        <v>71</v>
      </c>
      <c r="N89" s="85" t="s">
        <v>545</v>
      </c>
      <c r="O89" s="86" t="s">
        <v>83</v>
      </c>
      <c r="P89" s="86" t="s">
        <v>73</v>
      </c>
      <c r="Q89" s="82">
        <v>1</v>
      </c>
      <c r="R89" s="87">
        <f t="shared" si="1"/>
        <v>112000</v>
      </c>
      <c r="S89" s="87">
        <v>62720</v>
      </c>
      <c r="T89" s="87">
        <v>15680</v>
      </c>
      <c r="U89" s="87">
        <v>33600</v>
      </c>
      <c r="V89" s="88"/>
      <c r="X89" s="72"/>
      <c r="Y89" s="72"/>
    </row>
    <row r="90" spans="1:25" ht="45" customHeight="1" x14ac:dyDescent="0.2">
      <c r="A90" s="82">
        <v>84</v>
      </c>
      <c r="B90" s="89" t="s">
        <v>546</v>
      </c>
      <c r="C90" s="90" t="s">
        <v>62</v>
      </c>
      <c r="D90" s="89" t="s">
        <v>547</v>
      </c>
      <c r="E90" s="89" t="s">
        <v>548</v>
      </c>
      <c r="F90" s="89" t="s">
        <v>549</v>
      </c>
      <c r="G90" s="89" t="s">
        <v>79</v>
      </c>
      <c r="H90" s="83" t="s">
        <v>67</v>
      </c>
      <c r="I90" s="89" t="s">
        <v>550</v>
      </c>
      <c r="J90" s="89" t="s">
        <v>551</v>
      </c>
      <c r="K90" s="83" t="s">
        <v>17</v>
      </c>
      <c r="L90" s="83" t="s">
        <v>70</v>
      </c>
      <c r="M90" s="83" t="s">
        <v>71</v>
      </c>
      <c r="N90" s="85" t="s">
        <v>119</v>
      </c>
      <c r="O90" s="86" t="s">
        <v>26</v>
      </c>
      <c r="P90" s="86" t="s">
        <v>92</v>
      </c>
      <c r="Q90" s="82">
        <v>3</v>
      </c>
      <c r="R90" s="87">
        <f t="shared" si="1"/>
        <v>340000</v>
      </c>
      <c r="S90" s="87">
        <v>190400</v>
      </c>
      <c r="T90" s="87">
        <v>47600</v>
      </c>
      <c r="U90" s="87">
        <v>102000</v>
      </c>
      <c r="V90" s="88"/>
      <c r="X90" s="72"/>
      <c r="Y90" s="72"/>
    </row>
    <row r="91" spans="1:25" ht="45" customHeight="1" x14ac:dyDescent="0.2">
      <c r="A91" s="82">
        <v>85</v>
      </c>
      <c r="B91" s="89" t="s">
        <v>552</v>
      </c>
      <c r="C91" s="90" t="s">
        <v>85</v>
      </c>
      <c r="D91" s="89" t="s">
        <v>553</v>
      </c>
      <c r="E91" s="89" t="s">
        <v>446</v>
      </c>
      <c r="F91" s="89" t="s">
        <v>207</v>
      </c>
      <c r="G91" s="89" t="s">
        <v>79</v>
      </c>
      <c r="H91" s="83" t="s">
        <v>67</v>
      </c>
      <c r="I91" s="89" t="s">
        <v>554</v>
      </c>
      <c r="J91" s="89"/>
      <c r="K91" s="83" t="s">
        <v>17</v>
      </c>
      <c r="L91" s="83" t="s">
        <v>70</v>
      </c>
      <c r="M91" s="83" t="s">
        <v>71</v>
      </c>
      <c r="N91" s="85" t="s">
        <v>555</v>
      </c>
      <c r="O91" s="86" t="s">
        <v>26</v>
      </c>
      <c r="P91" s="86"/>
      <c r="Q91" s="82">
        <v>1</v>
      </c>
      <c r="R91" s="87">
        <f t="shared" si="1"/>
        <v>73900</v>
      </c>
      <c r="S91" s="87">
        <v>41384</v>
      </c>
      <c r="T91" s="87">
        <v>10346</v>
      </c>
      <c r="U91" s="87">
        <v>22170</v>
      </c>
      <c r="V91" s="88"/>
      <c r="X91" s="72"/>
      <c r="Y91" s="72"/>
    </row>
    <row r="92" spans="1:25" ht="45" customHeight="1" x14ac:dyDescent="0.2">
      <c r="A92" s="82">
        <v>86</v>
      </c>
      <c r="B92" s="89" t="s">
        <v>556</v>
      </c>
      <c r="C92" s="90" t="s">
        <v>85</v>
      </c>
      <c r="D92" s="89" t="s">
        <v>557</v>
      </c>
      <c r="E92" s="89" t="s">
        <v>165</v>
      </c>
      <c r="F92" s="89" t="s">
        <v>558</v>
      </c>
      <c r="G92" s="89" t="s">
        <v>79</v>
      </c>
      <c r="H92" s="83" t="s">
        <v>67</v>
      </c>
      <c r="I92" s="89" t="s">
        <v>559</v>
      </c>
      <c r="J92" s="89" t="s">
        <v>560</v>
      </c>
      <c r="K92" s="83" t="s">
        <v>17</v>
      </c>
      <c r="L92" s="83" t="s">
        <v>70</v>
      </c>
      <c r="M92" s="83" t="s">
        <v>71</v>
      </c>
      <c r="N92" s="85" t="s">
        <v>561</v>
      </c>
      <c r="O92" s="86" t="s">
        <v>83</v>
      </c>
      <c r="P92" s="86" t="s">
        <v>92</v>
      </c>
      <c r="Q92" s="82">
        <v>1</v>
      </c>
      <c r="R92" s="87">
        <f t="shared" si="1"/>
        <v>70908</v>
      </c>
      <c r="S92" s="87">
        <v>37520</v>
      </c>
      <c r="T92" s="87">
        <v>9388</v>
      </c>
      <c r="U92" s="87">
        <v>24000</v>
      </c>
      <c r="V92" s="88"/>
      <c r="X92" s="72"/>
      <c r="Y92" s="72"/>
    </row>
    <row r="93" spans="1:25" ht="45" customHeight="1" x14ac:dyDescent="0.2">
      <c r="A93" s="82">
        <v>87</v>
      </c>
      <c r="B93" s="89" t="s">
        <v>562</v>
      </c>
      <c r="C93" s="90" t="s">
        <v>94</v>
      </c>
      <c r="D93" s="89" t="s">
        <v>563</v>
      </c>
      <c r="E93" s="89" t="s">
        <v>564</v>
      </c>
      <c r="F93" s="89" t="s">
        <v>565</v>
      </c>
      <c r="G93" s="89" t="s">
        <v>66</v>
      </c>
      <c r="H93" s="83" t="s">
        <v>67</v>
      </c>
      <c r="I93" s="89" t="s">
        <v>566</v>
      </c>
      <c r="J93" s="89"/>
      <c r="K93" s="83" t="s">
        <v>17</v>
      </c>
      <c r="L93" s="83" t="s">
        <v>70</v>
      </c>
      <c r="M93" s="83" t="s">
        <v>71</v>
      </c>
      <c r="N93" s="85" t="s">
        <v>567</v>
      </c>
      <c r="O93" s="86" t="s">
        <v>83</v>
      </c>
      <c r="P93" s="86"/>
      <c r="Q93" s="82">
        <v>2</v>
      </c>
      <c r="R93" s="87">
        <f t="shared" si="1"/>
        <v>105600</v>
      </c>
      <c r="S93" s="87">
        <v>59136</v>
      </c>
      <c r="T93" s="87">
        <v>14784</v>
      </c>
      <c r="U93" s="87">
        <v>31680</v>
      </c>
      <c r="V93" s="88"/>
      <c r="X93" s="72"/>
      <c r="Y93" s="72"/>
    </row>
    <row r="94" spans="1:25" ht="45" customHeight="1" x14ac:dyDescent="0.2">
      <c r="A94" s="82">
        <v>88</v>
      </c>
      <c r="B94" s="89" t="s">
        <v>568</v>
      </c>
      <c r="C94" s="90" t="s">
        <v>94</v>
      </c>
      <c r="D94" s="89" t="s">
        <v>569</v>
      </c>
      <c r="E94" s="89" t="s">
        <v>570</v>
      </c>
      <c r="F94" s="89" t="s">
        <v>96</v>
      </c>
      <c r="G94" s="89" t="s">
        <v>79</v>
      </c>
      <c r="H94" s="83" t="s">
        <v>67</v>
      </c>
      <c r="I94" s="89" t="s">
        <v>571</v>
      </c>
      <c r="J94" s="89"/>
      <c r="K94" s="83" t="s">
        <v>17</v>
      </c>
      <c r="L94" s="83" t="s">
        <v>70</v>
      </c>
      <c r="M94" s="83" t="s">
        <v>71</v>
      </c>
      <c r="N94" s="85" t="s">
        <v>572</v>
      </c>
      <c r="O94" s="86" t="s">
        <v>83</v>
      </c>
      <c r="P94" s="86"/>
      <c r="Q94" s="82">
        <v>2</v>
      </c>
      <c r="R94" s="87">
        <f t="shared" si="1"/>
        <v>150000</v>
      </c>
      <c r="S94" s="87">
        <v>84000</v>
      </c>
      <c r="T94" s="87">
        <v>21000</v>
      </c>
      <c r="U94" s="87">
        <v>45000</v>
      </c>
      <c r="V94" s="88"/>
      <c r="X94" s="72"/>
      <c r="Y94" s="72"/>
    </row>
    <row r="95" spans="1:25" ht="45" customHeight="1" x14ac:dyDescent="0.2">
      <c r="A95" s="82">
        <v>89</v>
      </c>
      <c r="B95" s="89" t="s">
        <v>573</v>
      </c>
      <c r="C95" s="90" t="s">
        <v>85</v>
      </c>
      <c r="D95" s="89" t="s">
        <v>574</v>
      </c>
      <c r="E95" s="89" t="s">
        <v>143</v>
      </c>
      <c r="F95" s="89" t="s">
        <v>575</v>
      </c>
      <c r="G95" s="89" t="s">
        <v>79</v>
      </c>
      <c r="H95" s="83" t="s">
        <v>67</v>
      </c>
      <c r="I95" s="89" t="s">
        <v>576</v>
      </c>
      <c r="J95" s="89"/>
      <c r="K95" s="83" t="s">
        <v>17</v>
      </c>
      <c r="L95" s="83" t="s">
        <v>70</v>
      </c>
      <c r="M95" s="83" t="s">
        <v>71</v>
      </c>
      <c r="N95" s="85" t="s">
        <v>577</v>
      </c>
      <c r="O95" s="86" t="s">
        <v>83</v>
      </c>
      <c r="P95" s="86"/>
      <c r="Q95" s="82">
        <v>1</v>
      </c>
      <c r="R95" s="87">
        <f t="shared" si="1"/>
        <v>31800</v>
      </c>
      <c r="S95" s="87">
        <v>17808</v>
      </c>
      <c r="T95" s="87">
        <v>4452</v>
      </c>
      <c r="U95" s="87">
        <v>9540</v>
      </c>
      <c r="V95" s="88"/>
      <c r="X95" s="72"/>
      <c r="Y95" s="72"/>
    </row>
    <row r="96" spans="1:25" ht="45" customHeight="1" x14ac:dyDescent="0.2">
      <c r="A96" s="82">
        <v>90</v>
      </c>
      <c r="B96" s="89" t="s">
        <v>578</v>
      </c>
      <c r="C96" s="90" t="s">
        <v>85</v>
      </c>
      <c r="D96" s="89" t="s">
        <v>579</v>
      </c>
      <c r="E96" s="89" t="s">
        <v>580</v>
      </c>
      <c r="F96" s="89" t="s">
        <v>261</v>
      </c>
      <c r="G96" s="89" t="s">
        <v>66</v>
      </c>
      <c r="H96" s="83" t="s">
        <v>67</v>
      </c>
      <c r="I96" s="89" t="s">
        <v>581</v>
      </c>
      <c r="J96" s="89" t="s">
        <v>582</v>
      </c>
      <c r="K96" s="83" t="s">
        <v>17</v>
      </c>
      <c r="L96" s="83" t="s">
        <v>70</v>
      </c>
      <c r="M96" s="83" t="s">
        <v>71</v>
      </c>
      <c r="N96" s="85" t="s">
        <v>583</v>
      </c>
      <c r="O96" s="86" t="s">
        <v>26</v>
      </c>
      <c r="P96" s="86" t="s">
        <v>147</v>
      </c>
      <c r="Q96" s="82">
        <v>1</v>
      </c>
      <c r="R96" s="87">
        <f t="shared" si="1"/>
        <v>183500</v>
      </c>
      <c r="S96" s="87">
        <v>102760</v>
      </c>
      <c r="T96" s="87">
        <v>25690</v>
      </c>
      <c r="U96" s="87">
        <v>55050</v>
      </c>
      <c r="V96" s="88"/>
      <c r="X96" s="72"/>
      <c r="Y96" s="72"/>
    </row>
    <row r="97" spans="1:25" ht="45" customHeight="1" x14ac:dyDescent="0.2">
      <c r="A97" s="82">
        <v>91</v>
      </c>
      <c r="B97" s="89" t="s">
        <v>584</v>
      </c>
      <c r="C97" s="90" t="s">
        <v>62</v>
      </c>
      <c r="D97" s="89" t="s">
        <v>156</v>
      </c>
      <c r="E97" s="89" t="s">
        <v>150</v>
      </c>
      <c r="F97" s="89" t="s">
        <v>585</v>
      </c>
      <c r="G97" s="89" t="s">
        <v>79</v>
      </c>
      <c r="H97" s="83" t="s">
        <v>67</v>
      </c>
      <c r="I97" s="89" t="s">
        <v>586</v>
      </c>
      <c r="J97" s="89" t="s">
        <v>587</v>
      </c>
      <c r="K97" s="83" t="s">
        <v>17</v>
      </c>
      <c r="L97" s="83" t="s">
        <v>70</v>
      </c>
      <c r="M97" s="83" t="s">
        <v>71</v>
      </c>
      <c r="N97" s="85" t="s">
        <v>119</v>
      </c>
      <c r="O97" s="86" t="s">
        <v>26</v>
      </c>
      <c r="P97" s="86" t="s">
        <v>92</v>
      </c>
      <c r="Q97" s="82">
        <v>1</v>
      </c>
      <c r="R97" s="87">
        <f t="shared" si="1"/>
        <v>283677</v>
      </c>
      <c r="S97" s="87">
        <v>145374</v>
      </c>
      <c r="T97" s="87">
        <v>36303</v>
      </c>
      <c r="U97" s="87">
        <v>102000</v>
      </c>
      <c r="V97" s="88"/>
      <c r="X97" s="72"/>
      <c r="Y97" s="72"/>
    </row>
    <row r="98" spans="1:25" ht="45" customHeight="1" x14ac:dyDescent="0.2">
      <c r="A98" s="82">
        <v>92</v>
      </c>
      <c r="B98" s="89" t="s">
        <v>588</v>
      </c>
      <c r="C98" s="90" t="s">
        <v>85</v>
      </c>
      <c r="D98" s="89" t="s">
        <v>589</v>
      </c>
      <c r="E98" s="89" t="s">
        <v>590</v>
      </c>
      <c r="F98" s="89" t="s">
        <v>182</v>
      </c>
      <c r="G98" s="89" t="s">
        <v>66</v>
      </c>
      <c r="H98" s="83" t="s">
        <v>67</v>
      </c>
      <c r="I98" s="89" t="s">
        <v>591</v>
      </c>
      <c r="J98" s="89" t="s">
        <v>592</v>
      </c>
      <c r="K98" s="83" t="s">
        <v>17</v>
      </c>
      <c r="L98" s="83" t="s">
        <v>70</v>
      </c>
      <c r="M98" s="83" t="s">
        <v>71</v>
      </c>
      <c r="N98" s="85" t="s">
        <v>593</v>
      </c>
      <c r="O98" s="86" t="s">
        <v>83</v>
      </c>
      <c r="P98" s="86" t="s">
        <v>594</v>
      </c>
      <c r="Q98" s="82">
        <v>2</v>
      </c>
      <c r="R98" s="87">
        <f t="shared" si="1"/>
        <v>5600</v>
      </c>
      <c r="S98" s="87">
        <v>3136</v>
      </c>
      <c r="T98" s="87">
        <v>784</v>
      </c>
      <c r="U98" s="87">
        <v>1680</v>
      </c>
      <c r="V98" s="88"/>
      <c r="X98" s="72"/>
      <c r="Y98" s="72"/>
    </row>
    <row r="99" spans="1:25" ht="45" customHeight="1" x14ac:dyDescent="0.2">
      <c r="A99" s="82">
        <v>93</v>
      </c>
      <c r="B99" s="89" t="s">
        <v>595</v>
      </c>
      <c r="C99" s="90" t="s">
        <v>62</v>
      </c>
      <c r="D99" s="89" t="s">
        <v>596</v>
      </c>
      <c r="E99" s="89" t="s">
        <v>597</v>
      </c>
      <c r="F99" s="89" t="s">
        <v>598</v>
      </c>
      <c r="G99" s="89" t="s">
        <v>66</v>
      </c>
      <c r="H99" s="83" t="s">
        <v>67</v>
      </c>
      <c r="I99" s="89" t="s">
        <v>599</v>
      </c>
      <c r="J99" s="89" t="s">
        <v>600</v>
      </c>
      <c r="K99" s="83" t="s">
        <v>17</v>
      </c>
      <c r="L99" s="83" t="s">
        <v>70</v>
      </c>
      <c r="M99" s="83" t="s">
        <v>71</v>
      </c>
      <c r="N99" s="85" t="s">
        <v>601</v>
      </c>
      <c r="O99" s="86" t="s">
        <v>26</v>
      </c>
      <c r="P99" s="86"/>
      <c r="Q99" s="82">
        <v>2</v>
      </c>
      <c r="R99" s="87">
        <f t="shared" si="1"/>
        <v>120000</v>
      </c>
      <c r="S99" s="87">
        <v>67200</v>
      </c>
      <c r="T99" s="87">
        <v>16800</v>
      </c>
      <c r="U99" s="87">
        <v>36000</v>
      </c>
      <c r="V99" s="88"/>
      <c r="X99" s="72"/>
      <c r="Y99" s="72"/>
    </row>
    <row r="100" spans="1:25" ht="45" customHeight="1" x14ac:dyDescent="0.2">
      <c r="A100" s="82">
        <v>94</v>
      </c>
      <c r="B100" s="89" t="s">
        <v>602</v>
      </c>
      <c r="C100" s="90" t="s">
        <v>85</v>
      </c>
      <c r="D100" s="89" t="s">
        <v>603</v>
      </c>
      <c r="E100" s="89" t="s">
        <v>542</v>
      </c>
      <c r="F100" s="89" t="s">
        <v>348</v>
      </c>
      <c r="G100" s="89" t="s">
        <v>79</v>
      </c>
      <c r="H100" s="83" t="s">
        <v>67</v>
      </c>
      <c r="I100" s="89" t="s">
        <v>604</v>
      </c>
      <c r="J100" s="89" t="s">
        <v>605</v>
      </c>
      <c r="K100" s="83" t="s">
        <v>17</v>
      </c>
      <c r="L100" s="83" t="s">
        <v>70</v>
      </c>
      <c r="M100" s="83" t="s">
        <v>71</v>
      </c>
      <c r="N100" s="85" t="s">
        <v>606</v>
      </c>
      <c r="O100" s="86" t="s">
        <v>83</v>
      </c>
      <c r="P100" s="86" t="s">
        <v>73</v>
      </c>
      <c r="Q100" s="82">
        <v>1</v>
      </c>
      <c r="R100" s="87">
        <f t="shared" si="1"/>
        <v>195000</v>
      </c>
      <c r="S100" s="87">
        <v>109200</v>
      </c>
      <c r="T100" s="87">
        <v>27300</v>
      </c>
      <c r="U100" s="87">
        <v>58500</v>
      </c>
      <c r="V100" s="88"/>
      <c r="X100" s="72"/>
      <c r="Y100" s="72"/>
    </row>
    <row r="101" spans="1:25" ht="45" customHeight="1" x14ac:dyDescent="0.2">
      <c r="A101" s="82">
        <v>95</v>
      </c>
      <c r="B101" s="89" t="s">
        <v>607</v>
      </c>
      <c r="C101" s="90" t="s">
        <v>85</v>
      </c>
      <c r="D101" s="89" t="s">
        <v>608</v>
      </c>
      <c r="E101" s="89" t="s">
        <v>164</v>
      </c>
      <c r="F101" s="89" t="s">
        <v>283</v>
      </c>
      <c r="G101" s="89" t="s">
        <v>79</v>
      </c>
      <c r="H101" s="83" t="s">
        <v>67</v>
      </c>
      <c r="I101" s="89" t="s">
        <v>609</v>
      </c>
      <c r="J101" s="89"/>
      <c r="K101" s="83" t="s">
        <v>17</v>
      </c>
      <c r="L101" s="83" t="s">
        <v>70</v>
      </c>
      <c r="M101" s="83" t="s">
        <v>71</v>
      </c>
      <c r="N101" s="85" t="s">
        <v>610</v>
      </c>
      <c r="O101" s="86" t="s">
        <v>26</v>
      </c>
      <c r="P101" s="86" t="s">
        <v>92</v>
      </c>
      <c r="Q101" s="82">
        <v>2</v>
      </c>
      <c r="R101" s="87">
        <f t="shared" si="1"/>
        <v>9600</v>
      </c>
      <c r="S101" s="87">
        <v>5376</v>
      </c>
      <c r="T101" s="87">
        <v>1344</v>
      </c>
      <c r="U101" s="87">
        <v>2880</v>
      </c>
      <c r="V101" s="88"/>
      <c r="X101" s="72"/>
      <c r="Y101" s="72"/>
    </row>
    <row r="102" spans="1:25" ht="45" customHeight="1" x14ac:dyDescent="0.2">
      <c r="A102" s="82">
        <v>96</v>
      </c>
      <c r="B102" s="89" t="s">
        <v>611</v>
      </c>
      <c r="C102" s="90" t="s">
        <v>94</v>
      </c>
      <c r="D102" s="89" t="s">
        <v>612</v>
      </c>
      <c r="E102" s="89" t="s">
        <v>348</v>
      </c>
      <c r="F102" s="89" t="s">
        <v>283</v>
      </c>
      <c r="G102" s="89" t="s">
        <v>66</v>
      </c>
      <c r="H102" s="83" t="s">
        <v>67</v>
      </c>
      <c r="I102" s="89" t="s">
        <v>613</v>
      </c>
      <c r="J102" s="89"/>
      <c r="K102" s="83" t="s">
        <v>17</v>
      </c>
      <c r="L102" s="83" t="s">
        <v>70</v>
      </c>
      <c r="M102" s="83" t="s">
        <v>71</v>
      </c>
      <c r="N102" s="85" t="s">
        <v>614</v>
      </c>
      <c r="O102" s="86" t="s">
        <v>83</v>
      </c>
      <c r="P102" s="86" t="s">
        <v>73</v>
      </c>
      <c r="Q102" s="82">
        <v>2</v>
      </c>
      <c r="R102" s="87">
        <f t="shared" si="1"/>
        <v>32770</v>
      </c>
      <c r="S102" s="87">
        <v>16424</v>
      </c>
      <c r="T102" s="87">
        <v>4106</v>
      </c>
      <c r="U102" s="87">
        <v>12240</v>
      </c>
      <c r="V102" s="88"/>
      <c r="X102" s="72"/>
      <c r="Y102" s="72"/>
    </row>
    <row r="103" spans="1:25" ht="45" customHeight="1" x14ac:dyDescent="0.2">
      <c r="A103" s="82">
        <v>97</v>
      </c>
      <c r="B103" s="89" t="s">
        <v>615</v>
      </c>
      <c r="C103" s="90" t="s">
        <v>62</v>
      </c>
      <c r="D103" s="89" t="s">
        <v>616</v>
      </c>
      <c r="E103" s="89" t="s">
        <v>299</v>
      </c>
      <c r="F103" s="89" t="s">
        <v>201</v>
      </c>
      <c r="G103" s="89" t="s">
        <v>79</v>
      </c>
      <c r="H103" s="83" t="s">
        <v>67</v>
      </c>
      <c r="I103" s="89" t="s">
        <v>617</v>
      </c>
      <c r="J103" s="89"/>
      <c r="K103" s="83" t="s">
        <v>17</v>
      </c>
      <c r="L103" s="83" t="s">
        <v>70</v>
      </c>
      <c r="M103" s="83" t="s">
        <v>71</v>
      </c>
      <c r="N103" s="85" t="s">
        <v>618</v>
      </c>
      <c r="O103" s="86" t="s">
        <v>26</v>
      </c>
      <c r="P103" s="86" t="s">
        <v>92</v>
      </c>
      <c r="Q103" s="82">
        <v>6</v>
      </c>
      <c r="R103" s="87">
        <f t="shared" si="1"/>
        <v>25300</v>
      </c>
      <c r="S103" s="87">
        <v>14168</v>
      </c>
      <c r="T103" s="87">
        <v>3542</v>
      </c>
      <c r="U103" s="87">
        <v>7590</v>
      </c>
      <c r="V103" s="88"/>
      <c r="X103" s="72"/>
      <c r="Y103" s="72"/>
    </row>
    <row r="104" spans="1:25" ht="45" customHeight="1" x14ac:dyDescent="0.2">
      <c r="A104" s="82">
        <v>98</v>
      </c>
      <c r="B104" s="89" t="s">
        <v>619</v>
      </c>
      <c r="C104" s="90" t="s">
        <v>94</v>
      </c>
      <c r="D104" s="89" t="s">
        <v>487</v>
      </c>
      <c r="E104" s="89" t="s">
        <v>96</v>
      </c>
      <c r="F104" s="89" t="s">
        <v>277</v>
      </c>
      <c r="G104" s="89" t="s">
        <v>79</v>
      </c>
      <c r="H104" s="83" t="s">
        <v>67</v>
      </c>
      <c r="I104" s="89" t="s">
        <v>620</v>
      </c>
      <c r="J104" s="89" t="s">
        <v>621</v>
      </c>
      <c r="K104" s="83" t="s">
        <v>17</v>
      </c>
      <c r="L104" s="83" t="s">
        <v>70</v>
      </c>
      <c r="M104" s="83" t="s">
        <v>71</v>
      </c>
      <c r="N104" s="85" t="s">
        <v>622</v>
      </c>
      <c r="O104" s="86" t="s">
        <v>83</v>
      </c>
      <c r="P104" s="86"/>
      <c r="Q104" s="82">
        <v>2</v>
      </c>
      <c r="R104" s="87">
        <f t="shared" si="1"/>
        <v>28095.24</v>
      </c>
      <c r="S104" s="87">
        <v>14196.19</v>
      </c>
      <c r="T104" s="87">
        <v>3549.05</v>
      </c>
      <c r="U104" s="87">
        <v>10350</v>
      </c>
      <c r="V104" s="88"/>
      <c r="X104" s="72"/>
      <c r="Y104" s="72"/>
    </row>
    <row r="105" spans="1:25" ht="45" customHeight="1" x14ac:dyDescent="0.2">
      <c r="A105" s="82">
        <v>99</v>
      </c>
      <c r="B105" s="89" t="s">
        <v>623</v>
      </c>
      <c r="C105" s="90" t="s">
        <v>94</v>
      </c>
      <c r="D105" s="89" t="s">
        <v>624</v>
      </c>
      <c r="E105" s="89" t="s">
        <v>165</v>
      </c>
      <c r="F105" s="89" t="s">
        <v>97</v>
      </c>
      <c r="G105" s="89" t="s">
        <v>66</v>
      </c>
      <c r="H105" s="83" t="s">
        <v>67</v>
      </c>
      <c r="I105" s="89" t="s">
        <v>625</v>
      </c>
      <c r="J105" s="89" t="s">
        <v>626</v>
      </c>
      <c r="K105" s="83" t="s">
        <v>17</v>
      </c>
      <c r="L105" s="83" t="s">
        <v>70</v>
      </c>
      <c r="M105" s="83" t="s">
        <v>71</v>
      </c>
      <c r="N105" s="85" t="s">
        <v>627</v>
      </c>
      <c r="O105" s="86" t="s">
        <v>83</v>
      </c>
      <c r="P105" s="86"/>
      <c r="Q105" s="82">
        <v>2</v>
      </c>
      <c r="R105" s="87">
        <f t="shared" si="1"/>
        <v>78000</v>
      </c>
      <c r="S105" s="87">
        <v>43680</v>
      </c>
      <c r="T105" s="87">
        <v>10920</v>
      </c>
      <c r="U105" s="87">
        <v>23400</v>
      </c>
      <c r="V105" s="88"/>
      <c r="X105" s="72"/>
      <c r="Y105" s="72"/>
    </row>
    <row r="106" spans="1:25" ht="45" customHeight="1" x14ac:dyDescent="0.2">
      <c r="A106" s="82">
        <v>100</v>
      </c>
      <c r="B106" s="89" t="s">
        <v>628</v>
      </c>
      <c r="C106" s="90" t="s">
        <v>94</v>
      </c>
      <c r="D106" s="89" t="s">
        <v>629</v>
      </c>
      <c r="E106" s="89"/>
      <c r="F106" s="89"/>
      <c r="G106" s="89" t="s">
        <v>79</v>
      </c>
      <c r="H106" s="83" t="s">
        <v>630</v>
      </c>
      <c r="I106" s="89"/>
      <c r="J106" s="89" t="s">
        <v>631</v>
      </c>
      <c r="K106" s="83" t="s">
        <v>17</v>
      </c>
      <c r="L106" s="83" t="s">
        <v>70</v>
      </c>
      <c r="M106" s="83" t="s">
        <v>71</v>
      </c>
      <c r="N106" s="85" t="s">
        <v>632</v>
      </c>
      <c r="O106" s="86" t="s">
        <v>633</v>
      </c>
      <c r="P106" s="86"/>
      <c r="Q106" s="82">
        <v>3</v>
      </c>
      <c r="R106" s="87">
        <f t="shared" si="1"/>
        <v>63158</v>
      </c>
      <c r="S106" s="87">
        <v>35368</v>
      </c>
      <c r="T106" s="87">
        <v>8842</v>
      </c>
      <c r="U106" s="87">
        <v>18948</v>
      </c>
      <c r="V106" s="88"/>
      <c r="X106" s="72"/>
      <c r="Y106" s="72"/>
    </row>
    <row r="107" spans="1:25" ht="45" customHeight="1" x14ac:dyDescent="0.2">
      <c r="A107" s="82">
        <v>101</v>
      </c>
      <c r="B107" s="89" t="s">
        <v>634</v>
      </c>
      <c r="C107" s="90" t="s">
        <v>85</v>
      </c>
      <c r="D107" s="89" t="s">
        <v>635</v>
      </c>
      <c r="E107" s="89" t="s">
        <v>636</v>
      </c>
      <c r="F107" s="89" t="s">
        <v>637</v>
      </c>
      <c r="G107" s="89" t="s">
        <v>79</v>
      </c>
      <c r="H107" s="83" t="s">
        <v>67</v>
      </c>
      <c r="I107" s="89" t="s">
        <v>638</v>
      </c>
      <c r="J107" s="89" t="s">
        <v>639</v>
      </c>
      <c r="K107" s="83" t="s">
        <v>17</v>
      </c>
      <c r="L107" s="83" t="s">
        <v>70</v>
      </c>
      <c r="M107" s="83" t="s">
        <v>71</v>
      </c>
      <c r="N107" s="85" t="s">
        <v>640</v>
      </c>
      <c r="O107" s="86" t="s">
        <v>26</v>
      </c>
      <c r="P107" s="86" t="s">
        <v>101</v>
      </c>
      <c r="Q107" s="82">
        <v>2</v>
      </c>
      <c r="R107" s="87">
        <f t="shared" si="1"/>
        <v>20000</v>
      </c>
      <c r="S107" s="87">
        <v>11200</v>
      </c>
      <c r="T107" s="87">
        <v>2800</v>
      </c>
      <c r="U107" s="87">
        <v>6000</v>
      </c>
      <c r="V107" s="88"/>
      <c r="X107" s="72"/>
      <c r="Y107" s="72"/>
    </row>
    <row r="108" spans="1:25" ht="45" customHeight="1" x14ac:dyDescent="0.2">
      <c r="A108" s="82">
        <v>102</v>
      </c>
      <c r="B108" s="89" t="s">
        <v>641</v>
      </c>
      <c r="C108" s="90" t="s">
        <v>85</v>
      </c>
      <c r="D108" s="89" t="s">
        <v>642</v>
      </c>
      <c r="E108" s="89" t="s">
        <v>150</v>
      </c>
      <c r="F108" s="89" t="s">
        <v>643</v>
      </c>
      <c r="G108" s="89" t="s">
        <v>79</v>
      </c>
      <c r="H108" s="83" t="s">
        <v>67</v>
      </c>
      <c r="I108" s="89" t="s">
        <v>644</v>
      </c>
      <c r="J108" s="89" t="s">
        <v>645</v>
      </c>
      <c r="K108" s="83" t="s">
        <v>17</v>
      </c>
      <c r="L108" s="83" t="s">
        <v>70</v>
      </c>
      <c r="M108" s="83" t="s">
        <v>71</v>
      </c>
      <c r="N108" s="85" t="s">
        <v>646</v>
      </c>
      <c r="O108" s="86" t="s">
        <v>26</v>
      </c>
      <c r="P108" s="86" t="s">
        <v>147</v>
      </c>
      <c r="Q108" s="82">
        <v>2</v>
      </c>
      <c r="R108" s="87">
        <f t="shared" si="1"/>
        <v>47812</v>
      </c>
      <c r="S108" s="87">
        <v>25890</v>
      </c>
      <c r="T108" s="87">
        <v>6472</v>
      </c>
      <c r="U108" s="87">
        <v>15450</v>
      </c>
      <c r="V108" s="88"/>
      <c r="X108" s="72"/>
      <c r="Y108" s="72"/>
    </row>
    <row r="109" spans="1:25" ht="45" customHeight="1" x14ac:dyDescent="0.2">
      <c r="A109" s="82">
        <v>103</v>
      </c>
      <c r="B109" s="89" t="s">
        <v>647</v>
      </c>
      <c r="C109" s="90" t="s">
        <v>85</v>
      </c>
      <c r="D109" s="89" t="s">
        <v>648</v>
      </c>
      <c r="E109" s="89" t="s">
        <v>158</v>
      </c>
      <c r="F109" s="89" t="s">
        <v>219</v>
      </c>
      <c r="G109" s="89" t="s">
        <v>79</v>
      </c>
      <c r="H109" s="83" t="s">
        <v>67</v>
      </c>
      <c r="I109" s="89" t="s">
        <v>649</v>
      </c>
      <c r="J109" s="89"/>
      <c r="K109" s="83" t="s">
        <v>17</v>
      </c>
      <c r="L109" s="83" t="s">
        <v>70</v>
      </c>
      <c r="M109" s="83" t="s">
        <v>71</v>
      </c>
      <c r="N109" s="85" t="s">
        <v>254</v>
      </c>
      <c r="O109" s="86" t="s">
        <v>26</v>
      </c>
      <c r="P109" s="86" t="s">
        <v>147</v>
      </c>
      <c r="Q109" s="82">
        <v>2</v>
      </c>
      <c r="R109" s="87">
        <f t="shared" si="1"/>
        <v>9600</v>
      </c>
      <c r="S109" s="87">
        <v>5376</v>
      </c>
      <c r="T109" s="87">
        <v>1344</v>
      </c>
      <c r="U109" s="87">
        <v>2880</v>
      </c>
      <c r="V109" s="88"/>
      <c r="X109" s="72"/>
      <c r="Y109" s="72"/>
    </row>
    <row r="110" spans="1:25" ht="45" customHeight="1" x14ac:dyDescent="0.2">
      <c r="A110" s="82">
        <v>104</v>
      </c>
      <c r="B110" s="89" t="s">
        <v>650</v>
      </c>
      <c r="C110" s="90" t="s">
        <v>94</v>
      </c>
      <c r="D110" s="89" t="s">
        <v>651</v>
      </c>
      <c r="E110" s="89"/>
      <c r="F110" s="89"/>
      <c r="G110" s="89" t="s">
        <v>79</v>
      </c>
      <c r="H110" s="83" t="s">
        <v>630</v>
      </c>
      <c r="I110" s="89"/>
      <c r="J110" s="89" t="s">
        <v>652</v>
      </c>
      <c r="K110" s="83" t="s">
        <v>17</v>
      </c>
      <c r="L110" s="83" t="s">
        <v>70</v>
      </c>
      <c r="M110" s="83" t="s">
        <v>71</v>
      </c>
      <c r="N110" s="85" t="s">
        <v>632</v>
      </c>
      <c r="O110" s="86" t="s">
        <v>633</v>
      </c>
      <c r="P110" s="86"/>
      <c r="Q110" s="82">
        <v>3</v>
      </c>
      <c r="R110" s="87">
        <f t="shared" si="1"/>
        <v>312127</v>
      </c>
      <c r="S110" s="87">
        <v>174790.39999999999</v>
      </c>
      <c r="T110" s="87">
        <v>43697.599999999999</v>
      </c>
      <c r="U110" s="87">
        <v>93639</v>
      </c>
      <c r="V110" s="88"/>
      <c r="X110" s="72"/>
      <c r="Y110" s="72"/>
    </row>
    <row r="111" spans="1:25" ht="45" customHeight="1" x14ac:dyDescent="0.2">
      <c r="A111" s="82">
        <v>105</v>
      </c>
      <c r="B111" s="89" t="s">
        <v>653</v>
      </c>
      <c r="C111" s="90" t="s">
        <v>654</v>
      </c>
      <c r="D111" s="89" t="s">
        <v>655</v>
      </c>
      <c r="E111" s="89" t="s">
        <v>656</v>
      </c>
      <c r="F111" s="89" t="s">
        <v>277</v>
      </c>
      <c r="G111" s="89" t="s">
        <v>79</v>
      </c>
      <c r="H111" s="83" t="s">
        <v>67</v>
      </c>
      <c r="I111" s="89" t="s">
        <v>657</v>
      </c>
      <c r="J111" s="89" t="s">
        <v>658</v>
      </c>
      <c r="K111" s="83" t="s">
        <v>17</v>
      </c>
      <c r="L111" s="83" t="s">
        <v>70</v>
      </c>
      <c r="M111" s="83" t="s">
        <v>71</v>
      </c>
      <c r="N111" s="85" t="s">
        <v>659</v>
      </c>
      <c r="O111" s="86" t="s">
        <v>660</v>
      </c>
      <c r="P111" s="86"/>
      <c r="Q111" s="82">
        <v>3</v>
      </c>
      <c r="R111" s="87">
        <f t="shared" si="1"/>
        <v>357000</v>
      </c>
      <c r="S111" s="87">
        <v>199920.2</v>
      </c>
      <c r="T111" s="87">
        <v>49979.8</v>
      </c>
      <c r="U111" s="87">
        <v>107100</v>
      </c>
      <c r="V111" s="88"/>
      <c r="X111" s="72"/>
      <c r="Y111" s="72"/>
    </row>
    <row r="112" spans="1:25" ht="45" customHeight="1" x14ac:dyDescent="0.2">
      <c r="A112" s="82">
        <v>106</v>
      </c>
      <c r="B112" s="89" t="s">
        <v>661</v>
      </c>
      <c r="C112" s="90" t="s">
        <v>654</v>
      </c>
      <c r="D112" s="89" t="s">
        <v>662</v>
      </c>
      <c r="E112" s="89"/>
      <c r="F112" s="89"/>
      <c r="G112" s="89" t="s">
        <v>79</v>
      </c>
      <c r="H112" s="83" t="s">
        <v>630</v>
      </c>
      <c r="I112" s="89"/>
      <c r="J112" s="89" t="s">
        <v>663</v>
      </c>
      <c r="K112" s="83" t="s">
        <v>17</v>
      </c>
      <c r="L112" s="83" t="s">
        <v>70</v>
      </c>
      <c r="M112" s="83" t="s">
        <v>71</v>
      </c>
      <c r="N112" s="85" t="s">
        <v>664</v>
      </c>
      <c r="O112" s="86" t="s">
        <v>660</v>
      </c>
      <c r="P112" s="86" t="s">
        <v>92</v>
      </c>
      <c r="Q112" s="82">
        <v>3</v>
      </c>
      <c r="R112" s="87">
        <f t="shared" si="1"/>
        <v>357000</v>
      </c>
      <c r="S112" s="87">
        <v>199920</v>
      </c>
      <c r="T112" s="87">
        <v>49980</v>
      </c>
      <c r="U112" s="87">
        <v>107100</v>
      </c>
      <c r="V112" s="88"/>
      <c r="X112" s="72"/>
      <c r="Y112" s="72"/>
    </row>
    <row r="113" spans="1:25" ht="45" customHeight="1" x14ac:dyDescent="0.2">
      <c r="A113" s="82">
        <v>107</v>
      </c>
      <c r="B113" s="89" t="s">
        <v>665</v>
      </c>
      <c r="C113" s="90" t="s">
        <v>94</v>
      </c>
      <c r="D113" s="89" t="s">
        <v>616</v>
      </c>
      <c r="E113" s="89" t="s">
        <v>452</v>
      </c>
      <c r="F113" s="89" t="s">
        <v>666</v>
      </c>
      <c r="G113" s="89" t="s">
        <v>79</v>
      </c>
      <c r="H113" s="83" t="s">
        <v>67</v>
      </c>
      <c r="I113" s="89" t="s">
        <v>667</v>
      </c>
      <c r="J113" s="89" t="s">
        <v>668</v>
      </c>
      <c r="K113" s="83" t="s">
        <v>17</v>
      </c>
      <c r="L113" s="83" t="s">
        <v>70</v>
      </c>
      <c r="M113" s="83" t="s">
        <v>71</v>
      </c>
      <c r="N113" s="85" t="s">
        <v>632</v>
      </c>
      <c r="O113" s="86" t="s">
        <v>633</v>
      </c>
      <c r="P113" s="86" t="s">
        <v>73</v>
      </c>
      <c r="Q113" s="82">
        <v>3</v>
      </c>
      <c r="R113" s="87">
        <f t="shared" si="1"/>
        <v>122825</v>
      </c>
      <c r="S113" s="87">
        <v>68753.399999999994</v>
      </c>
      <c r="T113" s="87">
        <v>17188.599999999999</v>
      </c>
      <c r="U113" s="87">
        <v>36883</v>
      </c>
      <c r="V113" s="88"/>
      <c r="X113" s="72"/>
      <c r="Y113" s="72"/>
    </row>
    <row r="114" spans="1:25" ht="45" customHeight="1" x14ac:dyDescent="0.2">
      <c r="A114" s="82">
        <v>108</v>
      </c>
      <c r="B114" s="89" t="s">
        <v>669</v>
      </c>
      <c r="C114" s="90" t="s">
        <v>94</v>
      </c>
      <c r="D114" s="89" t="s">
        <v>670</v>
      </c>
      <c r="E114" s="89"/>
      <c r="F114" s="89"/>
      <c r="G114" s="89" t="s">
        <v>79</v>
      </c>
      <c r="H114" s="83" t="s">
        <v>630</v>
      </c>
      <c r="I114" s="89"/>
      <c r="J114" s="89" t="s">
        <v>671</v>
      </c>
      <c r="K114" s="83" t="s">
        <v>17</v>
      </c>
      <c r="L114" s="83" t="s">
        <v>70</v>
      </c>
      <c r="M114" s="83" t="s">
        <v>71</v>
      </c>
      <c r="N114" s="85" t="s">
        <v>632</v>
      </c>
      <c r="O114" s="86" t="s">
        <v>633</v>
      </c>
      <c r="P114" s="86"/>
      <c r="Q114" s="82">
        <v>9</v>
      </c>
      <c r="R114" s="87">
        <f t="shared" si="1"/>
        <v>357000</v>
      </c>
      <c r="S114" s="87">
        <v>199920</v>
      </c>
      <c r="T114" s="87">
        <v>49980</v>
      </c>
      <c r="U114" s="87">
        <v>107100</v>
      </c>
      <c r="V114" s="88"/>
      <c r="X114" s="72"/>
      <c r="Y114" s="72"/>
    </row>
    <row r="115" spans="1:25" ht="45" customHeight="1" x14ac:dyDescent="0.2">
      <c r="A115" s="82">
        <v>109</v>
      </c>
      <c r="B115" s="89" t="s">
        <v>672</v>
      </c>
      <c r="C115" s="90" t="s">
        <v>62</v>
      </c>
      <c r="D115" s="89" t="s">
        <v>673</v>
      </c>
      <c r="E115" s="89" t="s">
        <v>261</v>
      </c>
      <c r="F115" s="89" t="s">
        <v>452</v>
      </c>
      <c r="G115" s="89" t="s">
        <v>79</v>
      </c>
      <c r="H115" s="83" t="s">
        <v>67</v>
      </c>
      <c r="I115" s="89" t="s">
        <v>674</v>
      </c>
      <c r="J115" s="89" t="s">
        <v>675</v>
      </c>
      <c r="K115" s="83" t="s">
        <v>17</v>
      </c>
      <c r="L115" s="83" t="s">
        <v>70</v>
      </c>
      <c r="M115" s="83" t="s">
        <v>71</v>
      </c>
      <c r="N115" s="85" t="s">
        <v>676</v>
      </c>
      <c r="O115" s="86" t="s">
        <v>83</v>
      </c>
      <c r="P115" s="86" t="s">
        <v>73</v>
      </c>
      <c r="Q115" s="82">
        <v>2</v>
      </c>
      <c r="R115" s="87">
        <f t="shared" si="1"/>
        <v>130000</v>
      </c>
      <c r="S115" s="87">
        <v>72800</v>
      </c>
      <c r="T115" s="87">
        <v>18200</v>
      </c>
      <c r="U115" s="87">
        <v>39000</v>
      </c>
      <c r="V115" s="88"/>
      <c r="X115" s="72"/>
      <c r="Y115" s="72"/>
    </row>
    <row r="116" spans="1:25" ht="45" customHeight="1" x14ac:dyDescent="0.2">
      <c r="A116" s="82">
        <v>110</v>
      </c>
      <c r="B116" s="89" t="s">
        <v>677</v>
      </c>
      <c r="C116" s="90" t="s">
        <v>94</v>
      </c>
      <c r="D116" s="89" t="s">
        <v>678</v>
      </c>
      <c r="E116" s="89" t="s">
        <v>679</v>
      </c>
      <c r="F116" s="89" t="s">
        <v>277</v>
      </c>
      <c r="G116" s="89" t="s">
        <v>79</v>
      </c>
      <c r="H116" s="83" t="s">
        <v>67</v>
      </c>
      <c r="I116" s="89" t="s">
        <v>680</v>
      </c>
      <c r="J116" s="89" t="s">
        <v>681</v>
      </c>
      <c r="K116" s="83" t="s">
        <v>17</v>
      </c>
      <c r="L116" s="83" t="s">
        <v>70</v>
      </c>
      <c r="M116" s="83" t="s">
        <v>71</v>
      </c>
      <c r="N116" s="85" t="s">
        <v>682</v>
      </c>
      <c r="O116" s="86" t="s">
        <v>26</v>
      </c>
      <c r="P116" s="86" t="s">
        <v>147</v>
      </c>
      <c r="Q116" s="82">
        <v>2</v>
      </c>
      <c r="R116" s="87">
        <f t="shared" si="1"/>
        <v>201000</v>
      </c>
      <c r="S116" s="87">
        <v>112560</v>
      </c>
      <c r="T116" s="87">
        <v>28140</v>
      </c>
      <c r="U116" s="87">
        <v>60300</v>
      </c>
      <c r="V116" s="88"/>
      <c r="X116" s="72"/>
      <c r="Y116" s="72"/>
    </row>
    <row r="117" spans="1:25" ht="45" customHeight="1" x14ac:dyDescent="0.2">
      <c r="A117" s="82">
        <v>111</v>
      </c>
      <c r="B117" s="89" t="s">
        <v>683</v>
      </c>
      <c r="C117" s="90" t="s">
        <v>62</v>
      </c>
      <c r="D117" s="89" t="s">
        <v>684</v>
      </c>
      <c r="E117" s="89" t="s">
        <v>685</v>
      </c>
      <c r="F117" s="89" t="s">
        <v>686</v>
      </c>
      <c r="G117" s="89" t="s">
        <v>79</v>
      </c>
      <c r="H117" s="83" t="s">
        <v>67</v>
      </c>
      <c r="I117" s="89" t="s">
        <v>687</v>
      </c>
      <c r="J117" s="89" t="s">
        <v>688</v>
      </c>
      <c r="K117" s="83" t="s">
        <v>17</v>
      </c>
      <c r="L117" s="83" t="s">
        <v>70</v>
      </c>
      <c r="M117" s="83" t="s">
        <v>71</v>
      </c>
      <c r="N117" s="85" t="s">
        <v>689</v>
      </c>
      <c r="O117" s="86" t="s">
        <v>26</v>
      </c>
      <c r="P117" s="86" t="s">
        <v>147</v>
      </c>
      <c r="Q117" s="82">
        <v>2</v>
      </c>
      <c r="R117" s="87">
        <f t="shared" si="1"/>
        <v>66000</v>
      </c>
      <c r="S117" s="87">
        <v>36960</v>
      </c>
      <c r="T117" s="87">
        <v>9240</v>
      </c>
      <c r="U117" s="87">
        <v>19800</v>
      </c>
      <c r="V117" s="88"/>
      <c r="X117" s="72"/>
      <c r="Y117" s="72"/>
    </row>
    <row r="118" spans="1:25" ht="45" customHeight="1" x14ac:dyDescent="0.2">
      <c r="A118" s="82">
        <v>112</v>
      </c>
      <c r="B118" s="89" t="s">
        <v>690</v>
      </c>
      <c r="C118" s="90" t="s">
        <v>62</v>
      </c>
      <c r="D118" s="89" t="s">
        <v>691</v>
      </c>
      <c r="E118" s="89" t="s">
        <v>692</v>
      </c>
      <c r="F118" s="89" t="s">
        <v>693</v>
      </c>
      <c r="G118" s="89" t="s">
        <v>79</v>
      </c>
      <c r="H118" s="83" t="s">
        <v>67</v>
      </c>
      <c r="I118" s="89" t="s">
        <v>694</v>
      </c>
      <c r="J118" s="89" t="s">
        <v>695</v>
      </c>
      <c r="K118" s="83" t="s">
        <v>17</v>
      </c>
      <c r="L118" s="83" t="s">
        <v>70</v>
      </c>
      <c r="M118" s="83" t="s">
        <v>71</v>
      </c>
      <c r="N118" s="85" t="s">
        <v>696</v>
      </c>
      <c r="O118" s="86" t="s">
        <v>83</v>
      </c>
      <c r="P118" s="86" t="s">
        <v>73</v>
      </c>
      <c r="Q118" s="82">
        <v>1</v>
      </c>
      <c r="R118" s="87">
        <f t="shared" si="1"/>
        <v>58800</v>
      </c>
      <c r="S118" s="87">
        <v>32880</v>
      </c>
      <c r="T118" s="87">
        <v>8220</v>
      </c>
      <c r="U118" s="87">
        <v>17700</v>
      </c>
      <c r="V118" s="88"/>
      <c r="X118" s="72"/>
      <c r="Y118" s="72"/>
    </row>
    <row r="119" spans="1:25" ht="45" customHeight="1" x14ac:dyDescent="0.2">
      <c r="A119" s="82">
        <v>113</v>
      </c>
      <c r="B119" s="89" t="s">
        <v>697</v>
      </c>
      <c r="C119" s="90" t="s">
        <v>62</v>
      </c>
      <c r="D119" s="89" t="s">
        <v>698</v>
      </c>
      <c r="E119" s="89" t="s">
        <v>189</v>
      </c>
      <c r="F119" s="89" t="s">
        <v>299</v>
      </c>
      <c r="G119" s="89" t="s">
        <v>79</v>
      </c>
      <c r="H119" s="83" t="s">
        <v>67</v>
      </c>
      <c r="I119" s="89" t="s">
        <v>699</v>
      </c>
      <c r="J119" s="89" t="s">
        <v>700</v>
      </c>
      <c r="K119" s="83" t="s">
        <v>17</v>
      </c>
      <c r="L119" s="83" t="s">
        <v>70</v>
      </c>
      <c r="M119" s="83" t="s">
        <v>71</v>
      </c>
      <c r="N119" s="85" t="s">
        <v>701</v>
      </c>
      <c r="O119" s="86" t="s">
        <v>26</v>
      </c>
      <c r="P119" s="86" t="s">
        <v>92</v>
      </c>
      <c r="Q119" s="82">
        <v>7</v>
      </c>
      <c r="R119" s="87">
        <f t="shared" si="1"/>
        <v>50000</v>
      </c>
      <c r="S119" s="87">
        <v>28000</v>
      </c>
      <c r="T119" s="87">
        <v>7000</v>
      </c>
      <c r="U119" s="87">
        <v>15000</v>
      </c>
      <c r="V119" s="88"/>
      <c r="X119" s="72"/>
      <c r="Y119" s="72"/>
    </row>
    <row r="120" spans="1:25" ht="45" customHeight="1" x14ac:dyDescent="0.2">
      <c r="A120" s="82">
        <v>114</v>
      </c>
      <c r="B120" s="89" t="s">
        <v>702</v>
      </c>
      <c r="C120" s="90" t="s">
        <v>94</v>
      </c>
      <c r="D120" s="89" t="s">
        <v>703</v>
      </c>
      <c r="E120" s="89" t="s">
        <v>96</v>
      </c>
      <c r="F120" s="89" t="s">
        <v>182</v>
      </c>
      <c r="G120" s="89" t="s">
        <v>66</v>
      </c>
      <c r="H120" s="83" t="s">
        <v>67</v>
      </c>
      <c r="I120" s="89" t="s">
        <v>704</v>
      </c>
      <c r="J120" s="89"/>
      <c r="K120" s="83" t="s">
        <v>17</v>
      </c>
      <c r="L120" s="83" t="s">
        <v>70</v>
      </c>
      <c r="M120" s="83" t="s">
        <v>71</v>
      </c>
      <c r="N120" s="85" t="s">
        <v>705</v>
      </c>
      <c r="O120" s="86" t="s">
        <v>26</v>
      </c>
      <c r="P120" s="86"/>
      <c r="Q120" s="82">
        <v>3</v>
      </c>
      <c r="R120" s="87">
        <f t="shared" si="1"/>
        <v>24000</v>
      </c>
      <c r="S120" s="87">
        <v>9600</v>
      </c>
      <c r="T120" s="87">
        <v>2400</v>
      </c>
      <c r="U120" s="87">
        <v>12000</v>
      </c>
      <c r="V120" s="88"/>
      <c r="X120" s="72"/>
      <c r="Y120" s="72"/>
    </row>
    <row r="121" spans="1:25" ht="45" customHeight="1" x14ac:dyDescent="0.2">
      <c r="A121" s="82">
        <v>115</v>
      </c>
      <c r="B121" s="89" t="s">
        <v>706</v>
      </c>
      <c r="C121" s="90" t="s">
        <v>62</v>
      </c>
      <c r="D121" s="89" t="s">
        <v>298</v>
      </c>
      <c r="E121" s="89" t="s">
        <v>707</v>
      </c>
      <c r="F121" s="89" t="s">
        <v>708</v>
      </c>
      <c r="G121" s="89" t="s">
        <v>79</v>
      </c>
      <c r="H121" s="83" t="s">
        <v>67</v>
      </c>
      <c r="I121" s="89" t="s">
        <v>709</v>
      </c>
      <c r="J121" s="89" t="s">
        <v>710</v>
      </c>
      <c r="K121" s="83" t="s">
        <v>17</v>
      </c>
      <c r="L121" s="83" t="s">
        <v>70</v>
      </c>
      <c r="M121" s="83" t="s">
        <v>71</v>
      </c>
      <c r="N121" s="85" t="s">
        <v>711</v>
      </c>
      <c r="O121" s="86" t="s">
        <v>26</v>
      </c>
      <c r="P121" s="86" t="s">
        <v>92</v>
      </c>
      <c r="Q121" s="82">
        <v>3</v>
      </c>
      <c r="R121" s="87">
        <f t="shared" si="1"/>
        <v>42000</v>
      </c>
      <c r="S121" s="87">
        <v>23520</v>
      </c>
      <c r="T121" s="87">
        <v>5880</v>
      </c>
      <c r="U121" s="87">
        <v>12600</v>
      </c>
      <c r="V121" s="88"/>
      <c r="X121" s="72"/>
      <c r="Y121" s="72"/>
    </row>
    <row r="122" spans="1:25" ht="45" customHeight="1" x14ac:dyDescent="0.2">
      <c r="A122" s="82">
        <v>116</v>
      </c>
      <c r="B122" s="89" t="s">
        <v>712</v>
      </c>
      <c r="C122" s="90" t="s">
        <v>62</v>
      </c>
      <c r="D122" s="89" t="s">
        <v>713</v>
      </c>
      <c r="E122" s="89" t="s">
        <v>189</v>
      </c>
      <c r="F122" s="89" t="s">
        <v>714</v>
      </c>
      <c r="G122" s="89" t="s">
        <v>79</v>
      </c>
      <c r="H122" s="83" t="s">
        <v>67</v>
      </c>
      <c r="I122" s="89" t="s">
        <v>715</v>
      </c>
      <c r="J122" s="89" t="s">
        <v>716</v>
      </c>
      <c r="K122" s="83" t="s">
        <v>17</v>
      </c>
      <c r="L122" s="83" t="s">
        <v>70</v>
      </c>
      <c r="M122" s="83" t="s">
        <v>71</v>
      </c>
      <c r="N122" s="85" t="s">
        <v>717</v>
      </c>
      <c r="O122" s="86" t="s">
        <v>26</v>
      </c>
      <c r="P122" s="86" t="s">
        <v>92</v>
      </c>
      <c r="Q122" s="82">
        <v>7</v>
      </c>
      <c r="R122" s="87">
        <f t="shared" si="1"/>
        <v>56774.14</v>
      </c>
      <c r="S122" s="87">
        <v>31379.31</v>
      </c>
      <c r="T122" s="87">
        <v>7844.83</v>
      </c>
      <c r="U122" s="87">
        <v>17550</v>
      </c>
      <c r="V122" s="88"/>
      <c r="X122" s="72"/>
      <c r="Y122" s="72"/>
    </row>
    <row r="123" spans="1:25" ht="45" customHeight="1" x14ac:dyDescent="0.2">
      <c r="A123" s="82">
        <v>117</v>
      </c>
      <c r="B123" s="89" t="s">
        <v>718</v>
      </c>
      <c r="C123" s="90" t="s">
        <v>62</v>
      </c>
      <c r="D123" s="89" t="s">
        <v>719</v>
      </c>
      <c r="E123" s="89" t="s">
        <v>720</v>
      </c>
      <c r="F123" s="89" t="s">
        <v>721</v>
      </c>
      <c r="G123" s="89" t="s">
        <v>66</v>
      </c>
      <c r="H123" s="83" t="s">
        <v>67</v>
      </c>
      <c r="I123" s="89" t="s">
        <v>722</v>
      </c>
      <c r="J123" s="89"/>
      <c r="K123" s="83" t="s">
        <v>17</v>
      </c>
      <c r="L123" s="83" t="s">
        <v>70</v>
      </c>
      <c r="M123" s="83" t="s">
        <v>71</v>
      </c>
      <c r="N123" s="85" t="s">
        <v>119</v>
      </c>
      <c r="O123" s="86" t="s">
        <v>26</v>
      </c>
      <c r="P123" s="86" t="s">
        <v>73</v>
      </c>
      <c r="Q123" s="82">
        <v>3</v>
      </c>
      <c r="R123" s="87">
        <f t="shared" si="1"/>
        <v>340000</v>
      </c>
      <c r="S123" s="87">
        <v>190400</v>
      </c>
      <c r="T123" s="87">
        <v>47600</v>
      </c>
      <c r="U123" s="87">
        <v>102000</v>
      </c>
      <c r="V123" s="88"/>
      <c r="X123" s="72"/>
      <c r="Y123" s="72"/>
    </row>
    <row r="124" spans="1:25" ht="45" customHeight="1" x14ac:dyDescent="0.2">
      <c r="A124" s="82">
        <v>118</v>
      </c>
      <c r="B124" s="89" t="s">
        <v>723</v>
      </c>
      <c r="C124" s="90" t="s">
        <v>75</v>
      </c>
      <c r="D124" s="89" t="s">
        <v>724</v>
      </c>
      <c r="E124" s="89" t="s">
        <v>725</v>
      </c>
      <c r="F124" s="89" t="s">
        <v>424</v>
      </c>
      <c r="G124" s="89" t="s">
        <v>66</v>
      </c>
      <c r="H124" s="83" t="s">
        <v>67</v>
      </c>
      <c r="I124" s="89" t="s">
        <v>726</v>
      </c>
      <c r="J124" s="89" t="s">
        <v>727</v>
      </c>
      <c r="K124" s="83" t="s">
        <v>17</v>
      </c>
      <c r="L124" s="83" t="s">
        <v>70</v>
      </c>
      <c r="M124" s="83" t="s">
        <v>71</v>
      </c>
      <c r="N124" s="85" t="s">
        <v>728</v>
      </c>
      <c r="O124" s="86" t="s">
        <v>26</v>
      </c>
      <c r="P124" s="86"/>
      <c r="Q124" s="82">
        <v>1</v>
      </c>
      <c r="R124" s="87">
        <f t="shared" si="1"/>
        <v>10800</v>
      </c>
      <c r="S124" s="87">
        <v>6048</v>
      </c>
      <c r="T124" s="87">
        <v>1512</v>
      </c>
      <c r="U124" s="87">
        <v>3240</v>
      </c>
      <c r="V124" s="88"/>
      <c r="X124" s="72"/>
      <c r="Y124" s="72"/>
    </row>
    <row r="125" spans="1:25" ht="45" customHeight="1" x14ac:dyDescent="0.2">
      <c r="A125" s="82">
        <v>119</v>
      </c>
      <c r="B125" s="89" t="s">
        <v>729</v>
      </c>
      <c r="C125" s="90" t="s">
        <v>94</v>
      </c>
      <c r="D125" s="89" t="s">
        <v>616</v>
      </c>
      <c r="E125" s="89" t="s">
        <v>730</v>
      </c>
      <c r="F125" s="89" t="s">
        <v>122</v>
      </c>
      <c r="G125" s="89" t="s">
        <v>79</v>
      </c>
      <c r="H125" s="83" t="s">
        <v>67</v>
      </c>
      <c r="I125" s="89" t="s">
        <v>731</v>
      </c>
      <c r="J125" s="89" t="s">
        <v>732</v>
      </c>
      <c r="K125" s="83" t="s">
        <v>17</v>
      </c>
      <c r="L125" s="83" t="s">
        <v>70</v>
      </c>
      <c r="M125" s="83" t="s">
        <v>71</v>
      </c>
      <c r="N125" s="85" t="s">
        <v>733</v>
      </c>
      <c r="O125" s="86" t="s">
        <v>26</v>
      </c>
      <c r="P125" s="86"/>
      <c r="Q125" s="82">
        <v>1</v>
      </c>
      <c r="R125" s="87">
        <f t="shared" si="1"/>
        <v>125000</v>
      </c>
      <c r="S125" s="87">
        <v>70000</v>
      </c>
      <c r="T125" s="87">
        <v>17500</v>
      </c>
      <c r="U125" s="87">
        <v>37500</v>
      </c>
      <c r="V125" s="88"/>
      <c r="X125" s="72"/>
      <c r="Y125" s="72"/>
    </row>
    <row r="126" spans="1:25" ht="45" customHeight="1" x14ac:dyDescent="0.2">
      <c r="A126" s="82">
        <v>120</v>
      </c>
      <c r="B126" s="89" t="s">
        <v>734</v>
      </c>
      <c r="C126" s="90" t="s">
        <v>94</v>
      </c>
      <c r="D126" s="89" t="s">
        <v>735</v>
      </c>
      <c r="E126" s="89" t="s">
        <v>736</v>
      </c>
      <c r="F126" s="89" t="s">
        <v>737</v>
      </c>
      <c r="G126" s="89" t="s">
        <v>79</v>
      </c>
      <c r="H126" s="83" t="s">
        <v>67</v>
      </c>
      <c r="I126" s="89" t="s">
        <v>738</v>
      </c>
      <c r="J126" s="89"/>
      <c r="K126" s="83" t="s">
        <v>17</v>
      </c>
      <c r="L126" s="83" t="s">
        <v>70</v>
      </c>
      <c r="M126" s="83" t="s">
        <v>71</v>
      </c>
      <c r="N126" s="85" t="s">
        <v>739</v>
      </c>
      <c r="O126" s="86" t="s">
        <v>26</v>
      </c>
      <c r="P126" s="86" t="s">
        <v>92</v>
      </c>
      <c r="Q126" s="82">
        <v>2</v>
      </c>
      <c r="R126" s="87">
        <f t="shared" si="1"/>
        <v>48000</v>
      </c>
      <c r="S126" s="87">
        <v>19200</v>
      </c>
      <c r="T126" s="87">
        <v>4800</v>
      </c>
      <c r="U126" s="87">
        <v>24000</v>
      </c>
      <c r="V126" s="88"/>
      <c r="X126" s="72"/>
      <c r="Y126" s="72"/>
    </row>
    <row r="127" spans="1:25" ht="45" customHeight="1" x14ac:dyDescent="0.2">
      <c r="A127" s="82">
        <v>121</v>
      </c>
      <c r="B127" s="89" t="s">
        <v>740</v>
      </c>
      <c r="C127" s="90" t="s">
        <v>94</v>
      </c>
      <c r="D127" s="89" t="s">
        <v>741</v>
      </c>
      <c r="E127" s="89" t="s">
        <v>277</v>
      </c>
      <c r="F127" s="89" t="s">
        <v>277</v>
      </c>
      <c r="G127" s="89" t="s">
        <v>79</v>
      </c>
      <c r="H127" s="83" t="s">
        <v>67</v>
      </c>
      <c r="I127" s="89" t="s">
        <v>742</v>
      </c>
      <c r="J127" s="89" t="s">
        <v>743</v>
      </c>
      <c r="K127" s="83" t="s">
        <v>17</v>
      </c>
      <c r="L127" s="83" t="s">
        <v>70</v>
      </c>
      <c r="M127" s="83" t="s">
        <v>71</v>
      </c>
      <c r="N127" s="85" t="s">
        <v>744</v>
      </c>
      <c r="O127" s="86" t="s">
        <v>26</v>
      </c>
      <c r="P127" s="86" t="s">
        <v>147</v>
      </c>
      <c r="Q127" s="82">
        <v>5</v>
      </c>
      <c r="R127" s="87">
        <f t="shared" si="1"/>
        <v>265000</v>
      </c>
      <c r="S127" s="87">
        <v>148400</v>
      </c>
      <c r="T127" s="87">
        <v>37100</v>
      </c>
      <c r="U127" s="87">
        <v>79500</v>
      </c>
      <c r="V127" s="88"/>
      <c r="X127" s="72"/>
      <c r="Y127" s="72"/>
    </row>
    <row r="128" spans="1:25" ht="45" customHeight="1" x14ac:dyDescent="0.2">
      <c r="A128" s="82">
        <v>122</v>
      </c>
      <c r="B128" s="89" t="s">
        <v>745</v>
      </c>
      <c r="C128" s="90" t="s">
        <v>94</v>
      </c>
      <c r="D128" s="89" t="s">
        <v>746</v>
      </c>
      <c r="E128" s="89" t="s">
        <v>129</v>
      </c>
      <c r="F128" s="89" t="s">
        <v>747</v>
      </c>
      <c r="G128" s="89" t="s">
        <v>79</v>
      </c>
      <c r="H128" s="83" t="s">
        <v>67</v>
      </c>
      <c r="I128" s="89" t="s">
        <v>748</v>
      </c>
      <c r="J128" s="89"/>
      <c r="K128" s="83" t="s">
        <v>17</v>
      </c>
      <c r="L128" s="83" t="s">
        <v>70</v>
      </c>
      <c r="M128" s="83" t="s">
        <v>71</v>
      </c>
      <c r="N128" s="85" t="s">
        <v>749</v>
      </c>
      <c r="O128" s="86" t="s">
        <v>26</v>
      </c>
      <c r="P128" s="86" t="s">
        <v>147</v>
      </c>
      <c r="Q128" s="82">
        <v>3</v>
      </c>
      <c r="R128" s="87">
        <f t="shared" si="1"/>
        <v>42700</v>
      </c>
      <c r="S128" s="87">
        <v>23912</v>
      </c>
      <c r="T128" s="87">
        <v>5978</v>
      </c>
      <c r="U128" s="87">
        <v>12810</v>
      </c>
      <c r="V128" s="88"/>
      <c r="X128" s="72"/>
      <c r="Y128" s="72"/>
    </row>
    <row r="129" spans="1:25" ht="45" customHeight="1" x14ac:dyDescent="0.2">
      <c r="A129" s="82">
        <v>123</v>
      </c>
      <c r="B129" s="89" t="s">
        <v>750</v>
      </c>
      <c r="C129" s="90" t="s">
        <v>94</v>
      </c>
      <c r="D129" s="89" t="s">
        <v>751</v>
      </c>
      <c r="E129" s="89" t="s">
        <v>219</v>
      </c>
      <c r="F129" s="89" t="s">
        <v>752</v>
      </c>
      <c r="G129" s="89" t="s">
        <v>66</v>
      </c>
      <c r="H129" s="83" t="s">
        <v>67</v>
      </c>
      <c r="I129" s="89" t="s">
        <v>753</v>
      </c>
      <c r="J129" s="89"/>
      <c r="K129" s="83" t="s">
        <v>17</v>
      </c>
      <c r="L129" s="83" t="s">
        <v>70</v>
      </c>
      <c r="M129" s="83" t="s">
        <v>71</v>
      </c>
      <c r="N129" s="85" t="s">
        <v>352</v>
      </c>
      <c r="O129" s="86" t="s">
        <v>83</v>
      </c>
      <c r="P129" s="86" t="s">
        <v>73</v>
      </c>
      <c r="Q129" s="82">
        <v>1</v>
      </c>
      <c r="R129" s="87">
        <f t="shared" si="1"/>
        <v>75000</v>
      </c>
      <c r="S129" s="87">
        <v>42000</v>
      </c>
      <c r="T129" s="87">
        <v>10500</v>
      </c>
      <c r="U129" s="87">
        <v>22500</v>
      </c>
      <c r="V129" s="88"/>
      <c r="X129" s="72"/>
      <c r="Y129" s="72"/>
    </row>
    <row r="130" spans="1:25" ht="45" customHeight="1" x14ac:dyDescent="0.2">
      <c r="A130" s="82">
        <v>124</v>
      </c>
      <c r="B130" s="89" t="s">
        <v>754</v>
      </c>
      <c r="C130" s="90" t="s">
        <v>94</v>
      </c>
      <c r="D130" s="89" t="s">
        <v>755</v>
      </c>
      <c r="E130" s="89" t="s">
        <v>219</v>
      </c>
      <c r="F130" s="89" t="s">
        <v>752</v>
      </c>
      <c r="G130" s="89" t="s">
        <v>66</v>
      </c>
      <c r="H130" s="83" t="s">
        <v>67</v>
      </c>
      <c r="I130" s="89" t="s">
        <v>756</v>
      </c>
      <c r="J130" s="89"/>
      <c r="K130" s="83" t="s">
        <v>17</v>
      </c>
      <c r="L130" s="83" t="s">
        <v>70</v>
      </c>
      <c r="M130" s="83" t="s">
        <v>71</v>
      </c>
      <c r="N130" s="85" t="s">
        <v>352</v>
      </c>
      <c r="O130" s="86" t="s">
        <v>83</v>
      </c>
      <c r="P130" s="86" t="s">
        <v>73</v>
      </c>
      <c r="Q130" s="82">
        <v>1</v>
      </c>
      <c r="R130" s="87">
        <f t="shared" si="1"/>
        <v>75000</v>
      </c>
      <c r="S130" s="87">
        <v>42000</v>
      </c>
      <c r="T130" s="87">
        <v>10500</v>
      </c>
      <c r="U130" s="87">
        <v>22500</v>
      </c>
      <c r="V130" s="88"/>
      <c r="X130" s="72"/>
      <c r="Y130" s="72"/>
    </row>
    <row r="131" spans="1:25" ht="45" customHeight="1" x14ac:dyDescent="0.2">
      <c r="A131" s="82">
        <v>125</v>
      </c>
      <c r="B131" s="89" t="s">
        <v>757</v>
      </c>
      <c r="C131" s="90" t="s">
        <v>94</v>
      </c>
      <c r="D131" s="89" t="s">
        <v>758</v>
      </c>
      <c r="E131" s="89" t="s">
        <v>759</v>
      </c>
      <c r="F131" s="89" t="s">
        <v>424</v>
      </c>
      <c r="G131" s="89" t="s">
        <v>66</v>
      </c>
      <c r="H131" s="83" t="s">
        <v>67</v>
      </c>
      <c r="I131" s="89" t="s">
        <v>760</v>
      </c>
      <c r="J131" s="89" t="s">
        <v>761</v>
      </c>
      <c r="K131" s="83" t="s">
        <v>17</v>
      </c>
      <c r="L131" s="83" t="s">
        <v>70</v>
      </c>
      <c r="M131" s="83" t="s">
        <v>71</v>
      </c>
      <c r="N131" s="85" t="s">
        <v>739</v>
      </c>
      <c r="O131" s="86" t="s">
        <v>26</v>
      </c>
      <c r="P131" s="86" t="s">
        <v>147</v>
      </c>
      <c r="Q131" s="82">
        <v>2</v>
      </c>
      <c r="R131" s="87">
        <f t="shared" si="1"/>
        <v>48000</v>
      </c>
      <c r="S131" s="87">
        <v>26880</v>
      </c>
      <c r="T131" s="87">
        <v>6720</v>
      </c>
      <c r="U131" s="87">
        <v>14400</v>
      </c>
      <c r="V131" s="88"/>
      <c r="X131" s="72"/>
      <c r="Y131" s="72"/>
    </row>
    <row r="132" spans="1:25" ht="45" customHeight="1" x14ac:dyDescent="0.2">
      <c r="A132" s="82">
        <v>126</v>
      </c>
      <c r="B132" s="89" t="s">
        <v>762</v>
      </c>
      <c r="C132" s="90" t="s">
        <v>75</v>
      </c>
      <c r="D132" s="89" t="s">
        <v>763</v>
      </c>
      <c r="E132" s="89" t="s">
        <v>764</v>
      </c>
      <c r="F132" s="89" t="s">
        <v>225</v>
      </c>
      <c r="G132" s="89" t="s">
        <v>79</v>
      </c>
      <c r="H132" s="83" t="s">
        <v>67</v>
      </c>
      <c r="I132" s="89" t="s">
        <v>765</v>
      </c>
      <c r="J132" s="89" t="s">
        <v>766</v>
      </c>
      <c r="K132" s="83" t="s">
        <v>17</v>
      </c>
      <c r="L132" s="83" t="s">
        <v>70</v>
      </c>
      <c r="M132" s="83" t="s">
        <v>71</v>
      </c>
      <c r="N132" s="85" t="s">
        <v>767</v>
      </c>
      <c r="O132" s="86" t="s">
        <v>83</v>
      </c>
      <c r="P132" s="86"/>
      <c r="Q132" s="82">
        <v>3</v>
      </c>
      <c r="R132" s="87">
        <f t="shared" si="1"/>
        <v>29400</v>
      </c>
      <c r="S132" s="87">
        <v>16464</v>
      </c>
      <c r="T132" s="87">
        <v>4116</v>
      </c>
      <c r="U132" s="87">
        <v>8820</v>
      </c>
      <c r="V132" s="88"/>
      <c r="X132" s="72"/>
      <c r="Y132" s="72"/>
    </row>
    <row r="133" spans="1:25" ht="45" customHeight="1" x14ac:dyDescent="0.2">
      <c r="A133" s="82">
        <v>127</v>
      </c>
      <c r="B133" s="89" t="s">
        <v>768</v>
      </c>
      <c r="C133" s="90" t="s">
        <v>94</v>
      </c>
      <c r="D133" s="89" t="s">
        <v>769</v>
      </c>
      <c r="E133" s="89" t="s">
        <v>770</v>
      </c>
      <c r="F133" s="89" t="s">
        <v>537</v>
      </c>
      <c r="G133" s="89" t="s">
        <v>79</v>
      </c>
      <c r="H133" s="83" t="s">
        <v>67</v>
      </c>
      <c r="I133" s="89" t="s">
        <v>771</v>
      </c>
      <c r="J133" s="89"/>
      <c r="K133" s="83" t="s">
        <v>17</v>
      </c>
      <c r="L133" s="83" t="s">
        <v>70</v>
      </c>
      <c r="M133" s="83" t="s">
        <v>71</v>
      </c>
      <c r="N133" s="85" t="s">
        <v>772</v>
      </c>
      <c r="O133" s="86" t="s">
        <v>26</v>
      </c>
      <c r="P133" s="86" t="s">
        <v>147</v>
      </c>
      <c r="Q133" s="82">
        <v>6</v>
      </c>
      <c r="R133" s="87">
        <f t="shared" si="1"/>
        <v>265000</v>
      </c>
      <c r="S133" s="87">
        <v>148400</v>
      </c>
      <c r="T133" s="87">
        <v>37100</v>
      </c>
      <c r="U133" s="87">
        <v>79500</v>
      </c>
      <c r="V133" s="88"/>
      <c r="X133" s="72"/>
      <c r="Y133" s="72"/>
    </row>
    <row r="134" spans="1:25" ht="45" customHeight="1" x14ac:dyDescent="0.2">
      <c r="A134" s="82">
        <v>128</v>
      </c>
      <c r="B134" s="89" t="s">
        <v>773</v>
      </c>
      <c r="C134" s="90" t="s">
        <v>94</v>
      </c>
      <c r="D134" s="89" t="s">
        <v>774</v>
      </c>
      <c r="E134" s="89" t="s">
        <v>775</v>
      </c>
      <c r="F134" s="89" t="s">
        <v>219</v>
      </c>
      <c r="G134" s="89" t="s">
        <v>79</v>
      </c>
      <c r="H134" s="83" t="s">
        <v>67</v>
      </c>
      <c r="I134" s="89" t="s">
        <v>776</v>
      </c>
      <c r="J134" s="89" t="s">
        <v>777</v>
      </c>
      <c r="K134" s="83" t="s">
        <v>17</v>
      </c>
      <c r="L134" s="83" t="s">
        <v>70</v>
      </c>
      <c r="M134" s="83" t="s">
        <v>71</v>
      </c>
      <c r="N134" s="85" t="s">
        <v>778</v>
      </c>
      <c r="O134" s="86" t="s">
        <v>26</v>
      </c>
      <c r="P134" s="86" t="s">
        <v>147</v>
      </c>
      <c r="Q134" s="82">
        <v>1</v>
      </c>
      <c r="R134" s="87">
        <f t="shared" si="1"/>
        <v>250000</v>
      </c>
      <c r="S134" s="87">
        <v>140000</v>
      </c>
      <c r="T134" s="87">
        <v>35000</v>
      </c>
      <c r="U134" s="87">
        <v>75000</v>
      </c>
      <c r="V134" s="88"/>
      <c r="X134" s="72"/>
      <c r="Y134" s="72"/>
    </row>
    <row r="135" spans="1:25" ht="45" customHeight="1" x14ac:dyDescent="0.2">
      <c r="A135" s="82">
        <v>129</v>
      </c>
      <c r="B135" s="89" t="s">
        <v>779</v>
      </c>
      <c r="C135" s="90" t="s">
        <v>94</v>
      </c>
      <c r="D135" s="89" t="s">
        <v>780</v>
      </c>
      <c r="E135" s="89" t="s">
        <v>781</v>
      </c>
      <c r="F135" s="89" t="s">
        <v>782</v>
      </c>
      <c r="G135" s="89" t="s">
        <v>79</v>
      </c>
      <c r="H135" s="83" t="s">
        <v>67</v>
      </c>
      <c r="I135" s="89" t="s">
        <v>783</v>
      </c>
      <c r="J135" s="89" t="s">
        <v>784</v>
      </c>
      <c r="K135" s="83" t="s">
        <v>17</v>
      </c>
      <c r="L135" s="83" t="s">
        <v>70</v>
      </c>
      <c r="M135" s="83" t="s">
        <v>71</v>
      </c>
      <c r="N135" s="85" t="s">
        <v>785</v>
      </c>
      <c r="O135" s="86" t="s">
        <v>26</v>
      </c>
      <c r="P135" s="86" t="s">
        <v>73</v>
      </c>
      <c r="Q135" s="82">
        <v>1</v>
      </c>
      <c r="R135" s="87">
        <f t="shared" si="1"/>
        <v>106678</v>
      </c>
      <c r="S135" s="87">
        <v>41600</v>
      </c>
      <c r="T135" s="87">
        <v>10400</v>
      </c>
      <c r="U135" s="87">
        <v>54678</v>
      </c>
      <c r="V135" s="88"/>
      <c r="X135" s="72"/>
      <c r="Y135" s="72"/>
    </row>
    <row r="136" spans="1:25" ht="45" customHeight="1" x14ac:dyDescent="0.2">
      <c r="A136" s="82">
        <v>130</v>
      </c>
      <c r="B136" s="89" t="s">
        <v>786</v>
      </c>
      <c r="C136" s="90" t="s">
        <v>94</v>
      </c>
      <c r="D136" s="89" t="s">
        <v>787</v>
      </c>
      <c r="E136" s="89" t="s">
        <v>788</v>
      </c>
      <c r="F136" s="89" t="s">
        <v>277</v>
      </c>
      <c r="G136" s="89" t="s">
        <v>66</v>
      </c>
      <c r="H136" s="83" t="s">
        <v>67</v>
      </c>
      <c r="I136" s="89" t="s">
        <v>789</v>
      </c>
      <c r="J136" s="89" t="s">
        <v>790</v>
      </c>
      <c r="K136" s="83" t="s">
        <v>17</v>
      </c>
      <c r="L136" s="83" t="s">
        <v>70</v>
      </c>
      <c r="M136" s="83" t="s">
        <v>71</v>
      </c>
      <c r="N136" s="85" t="s">
        <v>280</v>
      </c>
      <c r="O136" s="86" t="s">
        <v>83</v>
      </c>
      <c r="P136" s="86"/>
      <c r="Q136" s="82">
        <v>1</v>
      </c>
      <c r="R136" s="87">
        <f t="shared" ref="R136:R199" si="2">SUM(S136:U136)</f>
        <v>59200</v>
      </c>
      <c r="S136" s="87">
        <v>33152</v>
      </c>
      <c r="T136" s="87">
        <v>8288</v>
      </c>
      <c r="U136" s="87">
        <v>17760</v>
      </c>
      <c r="V136" s="88"/>
      <c r="X136" s="72"/>
      <c r="Y136" s="72"/>
    </row>
    <row r="137" spans="1:25" ht="45" customHeight="1" x14ac:dyDescent="0.2">
      <c r="A137" s="82">
        <v>131</v>
      </c>
      <c r="B137" s="89" t="s">
        <v>791</v>
      </c>
      <c r="C137" s="90" t="s">
        <v>94</v>
      </c>
      <c r="D137" s="89" t="s">
        <v>792</v>
      </c>
      <c r="E137" s="89" t="s">
        <v>793</v>
      </c>
      <c r="F137" s="89" t="s">
        <v>794</v>
      </c>
      <c r="G137" s="89" t="s">
        <v>66</v>
      </c>
      <c r="H137" s="83" t="s">
        <v>67</v>
      </c>
      <c r="I137" s="89" t="s">
        <v>795</v>
      </c>
      <c r="J137" s="89"/>
      <c r="K137" s="83" t="s">
        <v>17</v>
      </c>
      <c r="L137" s="83" t="s">
        <v>70</v>
      </c>
      <c r="M137" s="83" t="s">
        <v>71</v>
      </c>
      <c r="N137" s="85" t="s">
        <v>796</v>
      </c>
      <c r="O137" s="86" t="s">
        <v>83</v>
      </c>
      <c r="P137" s="86" t="s">
        <v>147</v>
      </c>
      <c r="Q137" s="82">
        <v>1</v>
      </c>
      <c r="R137" s="87">
        <f t="shared" si="2"/>
        <v>180000</v>
      </c>
      <c r="S137" s="87">
        <v>100800</v>
      </c>
      <c r="T137" s="87">
        <v>25200</v>
      </c>
      <c r="U137" s="87">
        <v>54000</v>
      </c>
      <c r="V137" s="88"/>
      <c r="X137" s="72"/>
      <c r="Y137" s="72"/>
    </row>
    <row r="138" spans="1:25" ht="45" customHeight="1" x14ac:dyDescent="0.2">
      <c r="A138" s="82">
        <v>132</v>
      </c>
      <c r="B138" s="89" t="s">
        <v>797</v>
      </c>
      <c r="C138" s="90" t="s">
        <v>94</v>
      </c>
      <c r="D138" s="89" t="s">
        <v>684</v>
      </c>
      <c r="E138" s="89" t="s">
        <v>798</v>
      </c>
      <c r="F138" s="89" t="s">
        <v>799</v>
      </c>
      <c r="G138" s="89" t="s">
        <v>79</v>
      </c>
      <c r="H138" s="83" t="s">
        <v>67</v>
      </c>
      <c r="I138" s="89" t="s">
        <v>800</v>
      </c>
      <c r="J138" s="89" t="s">
        <v>801</v>
      </c>
      <c r="K138" s="83" t="s">
        <v>17</v>
      </c>
      <c r="L138" s="83" t="s">
        <v>70</v>
      </c>
      <c r="M138" s="83" t="s">
        <v>71</v>
      </c>
      <c r="N138" s="85" t="s">
        <v>802</v>
      </c>
      <c r="O138" s="86" t="s">
        <v>26</v>
      </c>
      <c r="P138" s="86" t="s">
        <v>147</v>
      </c>
      <c r="Q138" s="82">
        <v>2</v>
      </c>
      <c r="R138" s="87">
        <f t="shared" si="2"/>
        <v>24000</v>
      </c>
      <c r="S138" s="87">
        <v>13440</v>
      </c>
      <c r="T138" s="87">
        <v>3360</v>
      </c>
      <c r="U138" s="87">
        <v>7200</v>
      </c>
      <c r="V138" s="88"/>
      <c r="X138" s="72"/>
      <c r="Y138" s="72"/>
    </row>
    <row r="139" spans="1:25" ht="45" customHeight="1" x14ac:dyDescent="0.2">
      <c r="A139" s="82">
        <v>133</v>
      </c>
      <c r="B139" s="89" t="s">
        <v>803</v>
      </c>
      <c r="C139" s="90" t="s">
        <v>75</v>
      </c>
      <c r="D139" s="89" t="s">
        <v>292</v>
      </c>
      <c r="E139" s="89" t="s">
        <v>781</v>
      </c>
      <c r="F139" s="89" t="s">
        <v>804</v>
      </c>
      <c r="G139" s="89" t="s">
        <v>79</v>
      </c>
      <c r="H139" s="83" t="s">
        <v>67</v>
      </c>
      <c r="I139" s="89" t="s">
        <v>805</v>
      </c>
      <c r="J139" s="89"/>
      <c r="K139" s="83" t="s">
        <v>17</v>
      </c>
      <c r="L139" s="83" t="s">
        <v>70</v>
      </c>
      <c r="M139" s="83" t="s">
        <v>71</v>
      </c>
      <c r="N139" s="85" t="s">
        <v>806</v>
      </c>
      <c r="O139" s="86" t="s">
        <v>26</v>
      </c>
      <c r="P139" s="86"/>
      <c r="Q139" s="82">
        <v>6</v>
      </c>
      <c r="R139" s="87">
        <f t="shared" si="2"/>
        <v>37440</v>
      </c>
      <c r="S139" s="87">
        <v>20964</v>
      </c>
      <c r="T139" s="87">
        <v>5241</v>
      </c>
      <c r="U139" s="87">
        <v>11235</v>
      </c>
      <c r="V139" s="88"/>
      <c r="X139" s="72"/>
      <c r="Y139" s="72"/>
    </row>
    <row r="140" spans="1:25" ht="45" customHeight="1" x14ac:dyDescent="0.2">
      <c r="A140" s="82">
        <v>134</v>
      </c>
      <c r="B140" s="89" t="s">
        <v>807</v>
      </c>
      <c r="C140" s="90" t="s">
        <v>62</v>
      </c>
      <c r="D140" s="89" t="s">
        <v>808</v>
      </c>
      <c r="E140" s="89" t="s">
        <v>809</v>
      </c>
      <c r="F140" s="89" t="s">
        <v>810</v>
      </c>
      <c r="G140" s="89" t="s">
        <v>79</v>
      </c>
      <c r="H140" s="83" t="s">
        <v>67</v>
      </c>
      <c r="I140" s="89" t="s">
        <v>811</v>
      </c>
      <c r="J140" s="89" t="s">
        <v>812</v>
      </c>
      <c r="K140" s="83" t="s">
        <v>17</v>
      </c>
      <c r="L140" s="83" t="s">
        <v>70</v>
      </c>
      <c r="M140" s="83" t="s">
        <v>71</v>
      </c>
      <c r="N140" s="85" t="s">
        <v>119</v>
      </c>
      <c r="O140" s="86" t="s">
        <v>26</v>
      </c>
      <c r="P140" s="86" t="s">
        <v>92</v>
      </c>
      <c r="Q140" s="82">
        <v>3</v>
      </c>
      <c r="R140" s="87">
        <f t="shared" si="2"/>
        <v>340000</v>
      </c>
      <c r="S140" s="87">
        <v>190400</v>
      </c>
      <c r="T140" s="87">
        <v>47600</v>
      </c>
      <c r="U140" s="87">
        <v>102000</v>
      </c>
      <c r="V140" s="88"/>
      <c r="X140" s="72"/>
      <c r="Y140" s="72"/>
    </row>
    <row r="141" spans="1:25" ht="45" customHeight="1" x14ac:dyDescent="0.2">
      <c r="A141" s="82">
        <v>135</v>
      </c>
      <c r="B141" s="89" t="s">
        <v>813</v>
      </c>
      <c r="C141" s="90" t="s">
        <v>94</v>
      </c>
      <c r="D141" s="89" t="s">
        <v>814</v>
      </c>
      <c r="E141" s="89" t="s">
        <v>815</v>
      </c>
      <c r="F141" s="89" t="s">
        <v>311</v>
      </c>
      <c r="G141" s="89" t="s">
        <v>66</v>
      </c>
      <c r="H141" s="83" t="s">
        <v>67</v>
      </c>
      <c r="I141" s="89" t="s">
        <v>816</v>
      </c>
      <c r="J141" s="89"/>
      <c r="K141" s="83" t="s">
        <v>17</v>
      </c>
      <c r="L141" s="83" t="s">
        <v>70</v>
      </c>
      <c r="M141" s="83" t="s">
        <v>71</v>
      </c>
      <c r="N141" s="85" t="s">
        <v>817</v>
      </c>
      <c r="O141" s="86" t="s">
        <v>83</v>
      </c>
      <c r="P141" s="86"/>
      <c r="Q141" s="82">
        <v>2</v>
      </c>
      <c r="R141" s="87">
        <f t="shared" si="2"/>
        <v>168500</v>
      </c>
      <c r="S141" s="87">
        <v>94360</v>
      </c>
      <c r="T141" s="87">
        <v>23590</v>
      </c>
      <c r="U141" s="87">
        <v>50550</v>
      </c>
      <c r="V141" s="88"/>
      <c r="X141" s="72"/>
      <c r="Y141" s="72"/>
    </row>
    <row r="142" spans="1:25" ht="45" customHeight="1" x14ac:dyDescent="0.2">
      <c r="A142" s="82">
        <v>136</v>
      </c>
      <c r="B142" s="89" t="s">
        <v>818</v>
      </c>
      <c r="C142" s="90" t="s">
        <v>94</v>
      </c>
      <c r="D142" s="89" t="s">
        <v>819</v>
      </c>
      <c r="E142" s="89" t="s">
        <v>725</v>
      </c>
      <c r="F142" s="89" t="s">
        <v>820</v>
      </c>
      <c r="G142" s="89" t="s">
        <v>79</v>
      </c>
      <c r="H142" s="83" t="s">
        <v>67</v>
      </c>
      <c r="I142" s="89" t="s">
        <v>821</v>
      </c>
      <c r="J142" s="89" t="s">
        <v>822</v>
      </c>
      <c r="K142" s="83" t="s">
        <v>17</v>
      </c>
      <c r="L142" s="83" t="s">
        <v>70</v>
      </c>
      <c r="M142" s="83" t="s">
        <v>71</v>
      </c>
      <c r="N142" s="85" t="s">
        <v>823</v>
      </c>
      <c r="O142" s="86" t="s">
        <v>26</v>
      </c>
      <c r="P142" s="86" t="s">
        <v>147</v>
      </c>
      <c r="Q142" s="82">
        <v>2</v>
      </c>
      <c r="R142" s="87">
        <f t="shared" si="2"/>
        <v>10800</v>
      </c>
      <c r="S142" s="87">
        <v>6048</v>
      </c>
      <c r="T142" s="87">
        <v>1512</v>
      </c>
      <c r="U142" s="87">
        <v>3240</v>
      </c>
      <c r="V142" s="88"/>
      <c r="X142" s="72"/>
      <c r="Y142" s="72"/>
    </row>
    <row r="143" spans="1:25" ht="45" customHeight="1" x14ac:dyDescent="0.2">
      <c r="A143" s="82">
        <v>137</v>
      </c>
      <c r="B143" s="89" t="s">
        <v>824</v>
      </c>
      <c r="C143" s="90" t="s">
        <v>94</v>
      </c>
      <c r="D143" s="89" t="s">
        <v>825</v>
      </c>
      <c r="E143" s="89" t="s">
        <v>158</v>
      </c>
      <c r="F143" s="89" t="s">
        <v>261</v>
      </c>
      <c r="G143" s="89" t="s">
        <v>79</v>
      </c>
      <c r="H143" s="83" t="s">
        <v>67</v>
      </c>
      <c r="I143" s="89" t="s">
        <v>826</v>
      </c>
      <c r="J143" s="89" t="s">
        <v>827</v>
      </c>
      <c r="K143" s="83" t="s">
        <v>17</v>
      </c>
      <c r="L143" s="83" t="s">
        <v>70</v>
      </c>
      <c r="M143" s="83" t="s">
        <v>71</v>
      </c>
      <c r="N143" s="85" t="s">
        <v>828</v>
      </c>
      <c r="O143" s="86" t="s">
        <v>26</v>
      </c>
      <c r="P143" s="86" t="s">
        <v>147</v>
      </c>
      <c r="Q143" s="82">
        <v>2</v>
      </c>
      <c r="R143" s="87">
        <f t="shared" si="2"/>
        <v>42700</v>
      </c>
      <c r="S143" s="87">
        <v>23912</v>
      </c>
      <c r="T143" s="87">
        <v>5978</v>
      </c>
      <c r="U143" s="87">
        <v>12810</v>
      </c>
      <c r="V143" s="88"/>
      <c r="X143" s="72"/>
      <c r="Y143" s="72"/>
    </row>
    <row r="144" spans="1:25" ht="45" customHeight="1" x14ac:dyDescent="0.2">
      <c r="A144" s="82">
        <v>138</v>
      </c>
      <c r="B144" s="89" t="s">
        <v>829</v>
      </c>
      <c r="C144" s="90" t="s">
        <v>94</v>
      </c>
      <c r="D144" s="89" t="s">
        <v>830</v>
      </c>
      <c r="E144" s="89" t="s">
        <v>189</v>
      </c>
      <c r="F144" s="89" t="s">
        <v>831</v>
      </c>
      <c r="G144" s="89" t="s">
        <v>79</v>
      </c>
      <c r="H144" s="83" t="s">
        <v>67</v>
      </c>
      <c r="I144" s="89" t="s">
        <v>832</v>
      </c>
      <c r="J144" s="89" t="s">
        <v>833</v>
      </c>
      <c r="K144" s="83" t="s">
        <v>17</v>
      </c>
      <c r="L144" s="83" t="s">
        <v>70</v>
      </c>
      <c r="M144" s="83" t="s">
        <v>71</v>
      </c>
      <c r="N144" s="85" t="s">
        <v>834</v>
      </c>
      <c r="O144" s="86" t="s">
        <v>26</v>
      </c>
      <c r="P144" s="86"/>
      <c r="Q144" s="82">
        <v>2</v>
      </c>
      <c r="R144" s="87">
        <f t="shared" si="2"/>
        <v>67350</v>
      </c>
      <c r="S144" s="87">
        <v>36728</v>
      </c>
      <c r="T144" s="87">
        <v>9182</v>
      </c>
      <c r="U144" s="87">
        <v>21440</v>
      </c>
      <c r="V144" s="88"/>
      <c r="X144" s="72"/>
      <c r="Y144" s="72"/>
    </row>
    <row r="145" spans="1:25" ht="45" customHeight="1" x14ac:dyDescent="0.2">
      <c r="A145" s="82">
        <v>139</v>
      </c>
      <c r="B145" s="89" t="s">
        <v>835</v>
      </c>
      <c r="C145" s="90" t="s">
        <v>94</v>
      </c>
      <c r="D145" s="89" t="s">
        <v>635</v>
      </c>
      <c r="E145" s="89" t="s">
        <v>189</v>
      </c>
      <c r="F145" s="89" t="s">
        <v>831</v>
      </c>
      <c r="G145" s="89" t="s">
        <v>79</v>
      </c>
      <c r="H145" s="83" t="s">
        <v>67</v>
      </c>
      <c r="I145" s="89" t="s">
        <v>836</v>
      </c>
      <c r="J145" s="89" t="s">
        <v>837</v>
      </c>
      <c r="K145" s="83" t="s">
        <v>17</v>
      </c>
      <c r="L145" s="83" t="s">
        <v>70</v>
      </c>
      <c r="M145" s="83" t="s">
        <v>71</v>
      </c>
      <c r="N145" s="85" t="s">
        <v>838</v>
      </c>
      <c r="O145" s="86" t="s">
        <v>26</v>
      </c>
      <c r="P145" s="86" t="s">
        <v>92</v>
      </c>
      <c r="Q145" s="82">
        <v>2</v>
      </c>
      <c r="R145" s="87">
        <f t="shared" si="2"/>
        <v>19600</v>
      </c>
      <c r="S145" s="87">
        <v>10472</v>
      </c>
      <c r="T145" s="87">
        <v>2618</v>
      </c>
      <c r="U145" s="87">
        <v>6510</v>
      </c>
      <c r="V145" s="88"/>
      <c r="X145" s="72"/>
      <c r="Y145" s="72"/>
    </row>
    <row r="146" spans="1:25" ht="45" customHeight="1" x14ac:dyDescent="0.2">
      <c r="A146" s="82">
        <v>140</v>
      </c>
      <c r="B146" s="89" t="s">
        <v>839</v>
      </c>
      <c r="C146" s="90" t="s">
        <v>94</v>
      </c>
      <c r="D146" s="89" t="s">
        <v>840</v>
      </c>
      <c r="E146" s="89" t="s">
        <v>841</v>
      </c>
      <c r="F146" s="89" t="s">
        <v>842</v>
      </c>
      <c r="G146" s="89" t="s">
        <v>79</v>
      </c>
      <c r="H146" s="83" t="s">
        <v>67</v>
      </c>
      <c r="I146" s="89" t="s">
        <v>843</v>
      </c>
      <c r="J146" s="89" t="s">
        <v>844</v>
      </c>
      <c r="K146" s="83" t="s">
        <v>17</v>
      </c>
      <c r="L146" s="83" t="s">
        <v>70</v>
      </c>
      <c r="M146" s="83" t="s">
        <v>71</v>
      </c>
      <c r="N146" s="85" t="s">
        <v>845</v>
      </c>
      <c r="O146" s="86" t="s">
        <v>26</v>
      </c>
      <c r="P146" s="86"/>
      <c r="Q146" s="82">
        <v>1</v>
      </c>
      <c r="R146" s="87">
        <f t="shared" si="2"/>
        <v>180000</v>
      </c>
      <c r="S146" s="87">
        <v>100800</v>
      </c>
      <c r="T146" s="87">
        <v>25200</v>
      </c>
      <c r="U146" s="87">
        <v>54000</v>
      </c>
      <c r="V146" s="88"/>
      <c r="X146" s="72"/>
      <c r="Y146" s="72"/>
    </row>
    <row r="147" spans="1:25" ht="45" customHeight="1" x14ac:dyDescent="0.2">
      <c r="A147" s="82">
        <v>141</v>
      </c>
      <c r="B147" s="89" t="s">
        <v>846</v>
      </c>
      <c r="C147" s="90" t="s">
        <v>62</v>
      </c>
      <c r="D147" s="89" t="s">
        <v>847</v>
      </c>
      <c r="E147" s="89" t="s">
        <v>841</v>
      </c>
      <c r="F147" s="89" t="s">
        <v>848</v>
      </c>
      <c r="G147" s="89" t="s">
        <v>79</v>
      </c>
      <c r="H147" s="83" t="s">
        <v>67</v>
      </c>
      <c r="I147" s="89" t="s">
        <v>849</v>
      </c>
      <c r="J147" s="89"/>
      <c r="K147" s="83" t="s">
        <v>17</v>
      </c>
      <c r="L147" s="83" t="s">
        <v>70</v>
      </c>
      <c r="M147" s="83" t="s">
        <v>71</v>
      </c>
      <c r="N147" s="85" t="s">
        <v>850</v>
      </c>
      <c r="O147" s="86" t="s">
        <v>26</v>
      </c>
      <c r="P147" s="86" t="s">
        <v>147</v>
      </c>
      <c r="Q147" s="82">
        <v>1</v>
      </c>
      <c r="R147" s="87">
        <f t="shared" si="2"/>
        <v>64000</v>
      </c>
      <c r="S147" s="87">
        <v>35840</v>
      </c>
      <c r="T147" s="87">
        <v>8960</v>
      </c>
      <c r="U147" s="87">
        <v>19200</v>
      </c>
      <c r="V147" s="88"/>
      <c r="X147" s="72"/>
      <c r="Y147" s="72"/>
    </row>
    <row r="148" spans="1:25" ht="45" customHeight="1" x14ac:dyDescent="0.2">
      <c r="A148" s="82">
        <v>142</v>
      </c>
      <c r="B148" s="89" t="s">
        <v>851</v>
      </c>
      <c r="C148" s="90" t="s">
        <v>852</v>
      </c>
      <c r="D148" s="89" t="s">
        <v>853</v>
      </c>
      <c r="E148" s="89" t="s">
        <v>97</v>
      </c>
      <c r="F148" s="89" t="s">
        <v>157</v>
      </c>
      <c r="G148" s="89" t="s">
        <v>66</v>
      </c>
      <c r="H148" s="83" t="s">
        <v>67</v>
      </c>
      <c r="I148" s="89" t="s">
        <v>854</v>
      </c>
      <c r="J148" s="89"/>
      <c r="K148" s="83" t="s">
        <v>17</v>
      </c>
      <c r="L148" s="83" t="s">
        <v>70</v>
      </c>
      <c r="M148" s="83" t="s">
        <v>71</v>
      </c>
      <c r="N148" s="85" t="s">
        <v>855</v>
      </c>
      <c r="O148" s="86" t="s">
        <v>26</v>
      </c>
      <c r="P148" s="86" t="s">
        <v>101</v>
      </c>
      <c r="Q148" s="82">
        <v>1</v>
      </c>
      <c r="R148" s="87">
        <f t="shared" si="2"/>
        <v>115500</v>
      </c>
      <c r="S148" s="87">
        <v>60480</v>
      </c>
      <c r="T148" s="87">
        <v>15120</v>
      </c>
      <c r="U148" s="87">
        <v>39900</v>
      </c>
      <c r="V148" s="88"/>
      <c r="X148" s="72"/>
      <c r="Y148" s="72"/>
    </row>
    <row r="149" spans="1:25" ht="45" customHeight="1" x14ac:dyDescent="0.2">
      <c r="A149" s="82">
        <v>143</v>
      </c>
      <c r="B149" s="89" t="s">
        <v>856</v>
      </c>
      <c r="C149" s="90" t="s">
        <v>94</v>
      </c>
      <c r="D149" s="89" t="s">
        <v>857</v>
      </c>
      <c r="E149" s="89" t="s">
        <v>157</v>
      </c>
      <c r="F149" s="89" t="s">
        <v>679</v>
      </c>
      <c r="G149" s="89" t="s">
        <v>79</v>
      </c>
      <c r="H149" s="83" t="s">
        <v>67</v>
      </c>
      <c r="I149" s="89" t="s">
        <v>858</v>
      </c>
      <c r="J149" s="89"/>
      <c r="K149" s="83" t="s">
        <v>17</v>
      </c>
      <c r="L149" s="83" t="s">
        <v>70</v>
      </c>
      <c r="M149" s="83" t="s">
        <v>71</v>
      </c>
      <c r="N149" s="85" t="s">
        <v>859</v>
      </c>
      <c r="O149" s="86" t="s">
        <v>26</v>
      </c>
      <c r="P149" s="86" t="s">
        <v>73</v>
      </c>
      <c r="Q149" s="82">
        <v>1</v>
      </c>
      <c r="R149" s="87">
        <f t="shared" si="2"/>
        <v>46330</v>
      </c>
      <c r="S149" s="87">
        <v>25944</v>
      </c>
      <c r="T149" s="87">
        <v>6486</v>
      </c>
      <c r="U149" s="87">
        <v>13900</v>
      </c>
      <c r="V149" s="88"/>
      <c r="X149" s="72"/>
      <c r="Y149" s="72"/>
    </row>
    <row r="150" spans="1:25" ht="45" customHeight="1" x14ac:dyDescent="0.2">
      <c r="A150" s="82">
        <v>144</v>
      </c>
      <c r="B150" s="89" t="s">
        <v>860</v>
      </c>
      <c r="C150" s="90" t="s">
        <v>94</v>
      </c>
      <c r="D150" s="89" t="s">
        <v>861</v>
      </c>
      <c r="E150" s="89" t="s">
        <v>862</v>
      </c>
      <c r="F150" s="89" t="s">
        <v>863</v>
      </c>
      <c r="G150" s="89" t="s">
        <v>79</v>
      </c>
      <c r="H150" s="83" t="s">
        <v>67</v>
      </c>
      <c r="I150" s="89" t="s">
        <v>864</v>
      </c>
      <c r="J150" s="89" t="s">
        <v>865</v>
      </c>
      <c r="K150" s="83" t="s">
        <v>17</v>
      </c>
      <c r="L150" s="83" t="s">
        <v>70</v>
      </c>
      <c r="M150" s="83" t="s">
        <v>71</v>
      </c>
      <c r="N150" s="85" t="s">
        <v>866</v>
      </c>
      <c r="O150" s="86" t="s">
        <v>26</v>
      </c>
      <c r="P150" s="86" t="s">
        <v>101</v>
      </c>
      <c r="Q150" s="82">
        <v>2</v>
      </c>
      <c r="R150" s="87">
        <f t="shared" si="2"/>
        <v>150000</v>
      </c>
      <c r="S150" s="87">
        <v>84000</v>
      </c>
      <c r="T150" s="87">
        <v>21000</v>
      </c>
      <c r="U150" s="87">
        <v>45000</v>
      </c>
      <c r="V150" s="88"/>
      <c r="X150" s="72"/>
      <c r="Y150" s="72"/>
    </row>
    <row r="151" spans="1:25" ht="45" customHeight="1" x14ac:dyDescent="0.2">
      <c r="A151" s="82">
        <v>145</v>
      </c>
      <c r="B151" s="89" t="s">
        <v>867</v>
      </c>
      <c r="C151" s="90" t="s">
        <v>62</v>
      </c>
      <c r="D151" s="89" t="s">
        <v>868</v>
      </c>
      <c r="E151" s="89" t="s">
        <v>143</v>
      </c>
      <c r="F151" s="89" t="s">
        <v>770</v>
      </c>
      <c r="G151" s="89" t="s">
        <v>79</v>
      </c>
      <c r="H151" s="83" t="s">
        <v>67</v>
      </c>
      <c r="I151" s="89" t="s">
        <v>869</v>
      </c>
      <c r="J151" s="89" t="s">
        <v>870</v>
      </c>
      <c r="K151" s="83" t="s">
        <v>17</v>
      </c>
      <c r="L151" s="83" t="s">
        <v>70</v>
      </c>
      <c r="M151" s="83" t="s">
        <v>71</v>
      </c>
      <c r="N151" s="85" t="s">
        <v>871</v>
      </c>
      <c r="O151" s="86" t="s">
        <v>26</v>
      </c>
      <c r="P151" s="86"/>
      <c r="Q151" s="82">
        <v>7</v>
      </c>
      <c r="R151" s="87">
        <f t="shared" si="2"/>
        <v>145000</v>
      </c>
      <c r="S151" s="87">
        <v>81200</v>
      </c>
      <c r="T151" s="87">
        <v>20300</v>
      </c>
      <c r="U151" s="87">
        <v>43500</v>
      </c>
      <c r="V151" s="88"/>
      <c r="X151" s="72"/>
      <c r="Y151" s="72"/>
    </row>
    <row r="152" spans="1:25" ht="45" customHeight="1" x14ac:dyDescent="0.2">
      <c r="A152" s="82">
        <v>146</v>
      </c>
      <c r="B152" s="89" t="s">
        <v>872</v>
      </c>
      <c r="C152" s="90" t="s">
        <v>94</v>
      </c>
      <c r="D152" s="89" t="s">
        <v>873</v>
      </c>
      <c r="E152" s="89" t="s">
        <v>219</v>
      </c>
      <c r="F152" s="89" t="s">
        <v>452</v>
      </c>
      <c r="G152" s="89" t="s">
        <v>66</v>
      </c>
      <c r="H152" s="83" t="s">
        <v>67</v>
      </c>
      <c r="I152" s="89" t="s">
        <v>874</v>
      </c>
      <c r="J152" s="89" t="s">
        <v>875</v>
      </c>
      <c r="K152" s="83" t="s">
        <v>17</v>
      </c>
      <c r="L152" s="83" t="s">
        <v>70</v>
      </c>
      <c r="M152" s="83" t="s">
        <v>71</v>
      </c>
      <c r="N152" s="85" t="s">
        <v>876</v>
      </c>
      <c r="O152" s="86" t="s">
        <v>26</v>
      </c>
      <c r="P152" s="86" t="s">
        <v>73</v>
      </c>
      <c r="Q152" s="82">
        <v>1</v>
      </c>
      <c r="R152" s="87">
        <f t="shared" si="2"/>
        <v>46000</v>
      </c>
      <c r="S152" s="87">
        <v>25760</v>
      </c>
      <c r="T152" s="87">
        <v>6440</v>
      </c>
      <c r="U152" s="87">
        <v>13800</v>
      </c>
      <c r="V152" s="88"/>
      <c r="X152" s="72"/>
      <c r="Y152" s="72"/>
    </row>
    <row r="153" spans="1:25" ht="45" customHeight="1" x14ac:dyDescent="0.2">
      <c r="A153" s="82">
        <v>147</v>
      </c>
      <c r="B153" s="89" t="s">
        <v>877</v>
      </c>
      <c r="C153" s="90" t="s">
        <v>85</v>
      </c>
      <c r="D153" s="89" t="s">
        <v>878</v>
      </c>
      <c r="E153" s="89" t="s">
        <v>879</v>
      </c>
      <c r="F153" s="89" t="s">
        <v>207</v>
      </c>
      <c r="G153" s="89" t="s">
        <v>79</v>
      </c>
      <c r="H153" s="83" t="s">
        <v>67</v>
      </c>
      <c r="I153" s="89" t="s">
        <v>880</v>
      </c>
      <c r="J153" s="89" t="s">
        <v>881</v>
      </c>
      <c r="K153" s="83" t="s">
        <v>17</v>
      </c>
      <c r="L153" s="83" t="s">
        <v>70</v>
      </c>
      <c r="M153" s="83" t="s">
        <v>71</v>
      </c>
      <c r="N153" s="85" t="s">
        <v>168</v>
      </c>
      <c r="O153" s="86" t="s">
        <v>26</v>
      </c>
      <c r="P153" s="86"/>
      <c r="Q153" s="82">
        <v>1</v>
      </c>
      <c r="R153" s="87">
        <f t="shared" si="2"/>
        <v>19200</v>
      </c>
      <c r="S153" s="87">
        <v>10752</v>
      </c>
      <c r="T153" s="87">
        <v>2688</v>
      </c>
      <c r="U153" s="87">
        <v>5760</v>
      </c>
      <c r="V153" s="88"/>
      <c r="X153" s="72"/>
      <c r="Y153" s="72"/>
    </row>
    <row r="154" spans="1:25" ht="45" customHeight="1" x14ac:dyDescent="0.2">
      <c r="A154" s="82">
        <v>148</v>
      </c>
      <c r="B154" s="89" t="s">
        <v>882</v>
      </c>
      <c r="C154" s="90" t="s">
        <v>62</v>
      </c>
      <c r="D154" s="89" t="s">
        <v>780</v>
      </c>
      <c r="E154" s="89" t="s">
        <v>883</v>
      </c>
      <c r="F154" s="89" t="s">
        <v>884</v>
      </c>
      <c r="G154" s="89" t="s">
        <v>79</v>
      </c>
      <c r="H154" s="83" t="s">
        <v>67</v>
      </c>
      <c r="I154" s="89" t="s">
        <v>885</v>
      </c>
      <c r="J154" s="89" t="s">
        <v>886</v>
      </c>
      <c r="K154" s="83" t="s">
        <v>17</v>
      </c>
      <c r="L154" s="83" t="s">
        <v>70</v>
      </c>
      <c r="M154" s="83" t="s">
        <v>71</v>
      </c>
      <c r="N154" s="85" t="s">
        <v>887</v>
      </c>
      <c r="O154" s="86" t="s">
        <v>26</v>
      </c>
      <c r="P154" s="86"/>
      <c r="Q154" s="82">
        <v>2</v>
      </c>
      <c r="R154" s="87">
        <f t="shared" si="2"/>
        <v>70870</v>
      </c>
      <c r="S154" s="87">
        <v>39664</v>
      </c>
      <c r="T154" s="87">
        <v>9956</v>
      </c>
      <c r="U154" s="87">
        <v>21250</v>
      </c>
      <c r="V154" s="88"/>
      <c r="X154" s="72"/>
      <c r="Y154" s="72"/>
    </row>
    <row r="155" spans="1:25" ht="45" customHeight="1" x14ac:dyDescent="0.2">
      <c r="A155" s="82">
        <v>149</v>
      </c>
      <c r="B155" s="89" t="s">
        <v>888</v>
      </c>
      <c r="C155" s="90" t="s">
        <v>85</v>
      </c>
      <c r="D155" s="89" t="s">
        <v>889</v>
      </c>
      <c r="E155" s="89" t="s">
        <v>890</v>
      </c>
      <c r="F155" s="89" t="s">
        <v>891</v>
      </c>
      <c r="G155" s="89" t="s">
        <v>79</v>
      </c>
      <c r="H155" s="83" t="s">
        <v>67</v>
      </c>
      <c r="I155" s="89" t="s">
        <v>892</v>
      </c>
      <c r="J155" s="89" t="s">
        <v>893</v>
      </c>
      <c r="K155" s="83" t="s">
        <v>17</v>
      </c>
      <c r="L155" s="83" t="s">
        <v>70</v>
      </c>
      <c r="M155" s="83" t="s">
        <v>71</v>
      </c>
      <c r="N155" s="85" t="s">
        <v>125</v>
      </c>
      <c r="O155" s="86" t="s">
        <v>26</v>
      </c>
      <c r="P155" s="86" t="s">
        <v>147</v>
      </c>
      <c r="Q155" s="82">
        <v>2</v>
      </c>
      <c r="R155" s="87">
        <f t="shared" si="2"/>
        <v>24000</v>
      </c>
      <c r="S155" s="87">
        <v>13440</v>
      </c>
      <c r="T155" s="87">
        <v>3360</v>
      </c>
      <c r="U155" s="87">
        <v>7200</v>
      </c>
      <c r="V155" s="88"/>
      <c r="X155" s="72"/>
      <c r="Y155" s="72"/>
    </row>
    <row r="156" spans="1:25" ht="45" customHeight="1" x14ac:dyDescent="0.2">
      <c r="A156" s="82">
        <v>150</v>
      </c>
      <c r="B156" s="89" t="s">
        <v>894</v>
      </c>
      <c r="C156" s="90" t="s">
        <v>75</v>
      </c>
      <c r="D156" s="89" t="s">
        <v>895</v>
      </c>
      <c r="E156" s="89" t="s">
        <v>896</v>
      </c>
      <c r="F156" s="89" t="s">
        <v>348</v>
      </c>
      <c r="G156" s="89" t="s">
        <v>79</v>
      </c>
      <c r="H156" s="83" t="s">
        <v>67</v>
      </c>
      <c r="I156" s="89" t="s">
        <v>897</v>
      </c>
      <c r="J156" s="89" t="s">
        <v>898</v>
      </c>
      <c r="K156" s="83" t="s">
        <v>17</v>
      </c>
      <c r="L156" s="83" t="s">
        <v>70</v>
      </c>
      <c r="M156" s="83" t="s">
        <v>71</v>
      </c>
      <c r="N156" s="85" t="s">
        <v>899</v>
      </c>
      <c r="O156" s="86" t="s">
        <v>26</v>
      </c>
      <c r="P156" s="86" t="s">
        <v>147</v>
      </c>
      <c r="Q156" s="82">
        <v>1</v>
      </c>
      <c r="R156" s="87">
        <f t="shared" si="2"/>
        <v>160000</v>
      </c>
      <c r="S156" s="87">
        <v>64000</v>
      </c>
      <c r="T156" s="87">
        <v>16000</v>
      </c>
      <c r="U156" s="87">
        <v>80000</v>
      </c>
      <c r="V156" s="88"/>
      <c r="X156" s="72"/>
      <c r="Y156" s="72"/>
    </row>
    <row r="157" spans="1:25" ht="45" customHeight="1" x14ac:dyDescent="0.2">
      <c r="A157" s="82">
        <v>151</v>
      </c>
      <c r="B157" s="89" t="s">
        <v>900</v>
      </c>
      <c r="C157" s="90" t="s">
        <v>94</v>
      </c>
      <c r="D157" s="89" t="s">
        <v>298</v>
      </c>
      <c r="E157" s="89" t="s">
        <v>901</v>
      </c>
      <c r="F157" s="89"/>
      <c r="G157" s="89" t="s">
        <v>79</v>
      </c>
      <c r="H157" s="83" t="s">
        <v>67</v>
      </c>
      <c r="I157" s="89" t="s">
        <v>902</v>
      </c>
      <c r="J157" s="89" t="s">
        <v>903</v>
      </c>
      <c r="K157" s="83" t="s">
        <v>17</v>
      </c>
      <c r="L157" s="83" t="s">
        <v>70</v>
      </c>
      <c r="M157" s="83" t="s">
        <v>71</v>
      </c>
      <c r="N157" s="85" t="s">
        <v>632</v>
      </c>
      <c r="O157" s="86" t="s">
        <v>633</v>
      </c>
      <c r="P157" s="86" t="s">
        <v>73</v>
      </c>
      <c r="Q157" s="82">
        <v>3</v>
      </c>
      <c r="R157" s="87">
        <f t="shared" si="2"/>
        <v>267976</v>
      </c>
      <c r="S157" s="87">
        <v>150066.4</v>
      </c>
      <c r="T157" s="87">
        <v>37516.6</v>
      </c>
      <c r="U157" s="87">
        <v>80393</v>
      </c>
      <c r="V157" s="88"/>
      <c r="X157" s="72"/>
      <c r="Y157" s="72"/>
    </row>
    <row r="158" spans="1:25" ht="45" customHeight="1" x14ac:dyDescent="0.2">
      <c r="A158" s="82">
        <v>152</v>
      </c>
      <c r="B158" s="89" t="s">
        <v>904</v>
      </c>
      <c r="C158" s="90" t="s">
        <v>85</v>
      </c>
      <c r="D158" s="89" t="s">
        <v>825</v>
      </c>
      <c r="E158" s="89" t="s">
        <v>905</v>
      </c>
      <c r="F158" s="89" t="s">
        <v>355</v>
      </c>
      <c r="G158" s="89" t="s">
        <v>79</v>
      </c>
      <c r="H158" s="83" t="s">
        <v>67</v>
      </c>
      <c r="I158" s="89" t="s">
        <v>906</v>
      </c>
      <c r="J158" s="89" t="s">
        <v>907</v>
      </c>
      <c r="K158" s="83" t="s">
        <v>17</v>
      </c>
      <c r="L158" s="83" t="s">
        <v>70</v>
      </c>
      <c r="M158" s="83" t="s">
        <v>71</v>
      </c>
      <c r="N158" s="85" t="s">
        <v>632</v>
      </c>
      <c r="O158" s="86" t="s">
        <v>633</v>
      </c>
      <c r="P158" s="86"/>
      <c r="Q158" s="82">
        <v>5</v>
      </c>
      <c r="R158" s="87">
        <f t="shared" si="2"/>
        <v>291890</v>
      </c>
      <c r="S158" s="87">
        <v>163458.4</v>
      </c>
      <c r="T158" s="87">
        <v>40864.6</v>
      </c>
      <c r="U158" s="87">
        <v>87567</v>
      </c>
      <c r="V158" s="88"/>
      <c r="X158" s="72"/>
      <c r="Y158" s="72"/>
    </row>
    <row r="159" spans="1:25" ht="45" customHeight="1" x14ac:dyDescent="0.2">
      <c r="A159" s="82">
        <v>153</v>
      </c>
      <c r="B159" s="89" t="s">
        <v>908</v>
      </c>
      <c r="C159" s="90" t="s">
        <v>654</v>
      </c>
      <c r="D159" s="89" t="s">
        <v>909</v>
      </c>
      <c r="E159" s="89" t="s">
        <v>910</v>
      </c>
      <c r="F159" s="89" t="s">
        <v>911</v>
      </c>
      <c r="G159" s="89" t="s">
        <v>66</v>
      </c>
      <c r="H159" s="83" t="s">
        <v>67</v>
      </c>
      <c r="I159" s="89" t="s">
        <v>912</v>
      </c>
      <c r="J159" s="89" t="s">
        <v>913</v>
      </c>
      <c r="K159" s="83" t="s">
        <v>17</v>
      </c>
      <c r="L159" s="83" t="s">
        <v>70</v>
      </c>
      <c r="M159" s="83" t="s">
        <v>71</v>
      </c>
      <c r="N159" s="85" t="s">
        <v>914</v>
      </c>
      <c r="O159" s="86" t="s">
        <v>633</v>
      </c>
      <c r="P159" s="86"/>
      <c r="Q159" s="82">
        <v>3</v>
      </c>
      <c r="R159" s="87">
        <f t="shared" si="2"/>
        <v>357000</v>
      </c>
      <c r="S159" s="87">
        <v>199920</v>
      </c>
      <c r="T159" s="87">
        <v>49980</v>
      </c>
      <c r="U159" s="87">
        <v>107100</v>
      </c>
      <c r="V159" s="88"/>
      <c r="X159" s="72"/>
      <c r="Y159" s="72"/>
    </row>
    <row r="160" spans="1:25" ht="45" customHeight="1" x14ac:dyDescent="0.2">
      <c r="A160" s="82">
        <v>154</v>
      </c>
      <c r="B160" s="89" t="s">
        <v>915</v>
      </c>
      <c r="C160" s="90" t="s">
        <v>94</v>
      </c>
      <c r="D160" s="89" t="s">
        <v>233</v>
      </c>
      <c r="E160" s="89" t="s">
        <v>916</v>
      </c>
      <c r="F160" s="89" t="s">
        <v>879</v>
      </c>
      <c r="G160" s="89" t="s">
        <v>79</v>
      </c>
      <c r="H160" s="83" t="s">
        <v>67</v>
      </c>
      <c r="I160" s="89" t="s">
        <v>917</v>
      </c>
      <c r="J160" s="89" t="s">
        <v>918</v>
      </c>
      <c r="K160" s="83" t="s">
        <v>17</v>
      </c>
      <c r="L160" s="83" t="s">
        <v>70</v>
      </c>
      <c r="M160" s="83" t="s">
        <v>71</v>
      </c>
      <c r="N160" s="85" t="s">
        <v>632</v>
      </c>
      <c r="O160" s="86" t="s">
        <v>633</v>
      </c>
      <c r="P160" s="86"/>
      <c r="Q160" s="82">
        <v>6</v>
      </c>
      <c r="R160" s="87">
        <f t="shared" si="2"/>
        <v>43970</v>
      </c>
      <c r="S160" s="87">
        <v>24623.200000000001</v>
      </c>
      <c r="T160" s="87">
        <v>6155.8</v>
      </c>
      <c r="U160" s="87">
        <v>13191</v>
      </c>
      <c r="V160" s="88"/>
      <c r="X160" s="72"/>
      <c r="Y160" s="72"/>
    </row>
    <row r="161" spans="1:25" ht="45" customHeight="1" x14ac:dyDescent="0.2">
      <c r="A161" s="82">
        <v>155</v>
      </c>
      <c r="B161" s="89" t="s">
        <v>919</v>
      </c>
      <c r="C161" s="90" t="s">
        <v>94</v>
      </c>
      <c r="D161" s="89" t="s">
        <v>920</v>
      </c>
      <c r="E161" s="89" t="s">
        <v>65</v>
      </c>
      <c r="F161" s="89" t="s">
        <v>921</v>
      </c>
      <c r="G161" s="89" t="s">
        <v>79</v>
      </c>
      <c r="H161" s="83" t="s">
        <v>67</v>
      </c>
      <c r="I161" s="89" t="s">
        <v>922</v>
      </c>
      <c r="J161" s="89" t="s">
        <v>923</v>
      </c>
      <c r="K161" s="83" t="s">
        <v>17</v>
      </c>
      <c r="L161" s="83" t="s">
        <v>70</v>
      </c>
      <c r="M161" s="83" t="s">
        <v>71</v>
      </c>
      <c r="N161" s="85" t="s">
        <v>632</v>
      </c>
      <c r="O161" s="86" t="s">
        <v>633</v>
      </c>
      <c r="P161" s="86" t="s">
        <v>73</v>
      </c>
      <c r="Q161" s="82">
        <v>6</v>
      </c>
      <c r="R161" s="87">
        <f t="shared" si="2"/>
        <v>325861</v>
      </c>
      <c r="S161" s="87">
        <v>182481.6</v>
      </c>
      <c r="T161" s="87">
        <v>45620.4</v>
      </c>
      <c r="U161" s="87">
        <v>97759</v>
      </c>
      <c r="V161" s="88"/>
      <c r="X161" s="72"/>
      <c r="Y161" s="72"/>
    </row>
    <row r="162" spans="1:25" ht="45" customHeight="1" x14ac:dyDescent="0.2">
      <c r="A162" s="82">
        <v>156</v>
      </c>
      <c r="B162" s="89" t="s">
        <v>924</v>
      </c>
      <c r="C162" s="90" t="s">
        <v>94</v>
      </c>
      <c r="D162" s="89" t="s">
        <v>925</v>
      </c>
      <c r="E162" s="89" t="s">
        <v>788</v>
      </c>
      <c r="F162" s="89" t="s">
        <v>65</v>
      </c>
      <c r="G162" s="89" t="s">
        <v>79</v>
      </c>
      <c r="H162" s="83" t="s">
        <v>67</v>
      </c>
      <c r="I162" s="89" t="s">
        <v>926</v>
      </c>
      <c r="J162" s="89" t="s">
        <v>927</v>
      </c>
      <c r="K162" s="83" t="s">
        <v>17</v>
      </c>
      <c r="L162" s="83" t="s">
        <v>70</v>
      </c>
      <c r="M162" s="83" t="s">
        <v>71</v>
      </c>
      <c r="N162" s="85" t="s">
        <v>632</v>
      </c>
      <c r="O162" s="86" t="s">
        <v>633</v>
      </c>
      <c r="P162" s="86" t="s">
        <v>73</v>
      </c>
      <c r="Q162" s="82">
        <v>4</v>
      </c>
      <c r="R162" s="87">
        <f t="shared" si="2"/>
        <v>58990</v>
      </c>
      <c r="S162" s="87">
        <v>33034.400000000001</v>
      </c>
      <c r="T162" s="87">
        <v>8258.6</v>
      </c>
      <c r="U162" s="87">
        <v>17697</v>
      </c>
      <c r="V162" s="88"/>
      <c r="X162" s="72"/>
      <c r="Y162" s="72"/>
    </row>
    <row r="163" spans="1:25" ht="45" customHeight="1" x14ac:dyDescent="0.2">
      <c r="A163" s="82">
        <v>157</v>
      </c>
      <c r="B163" s="89" t="s">
        <v>928</v>
      </c>
      <c r="C163" s="90" t="s">
        <v>94</v>
      </c>
      <c r="D163" s="89" t="s">
        <v>929</v>
      </c>
      <c r="E163" s="89" t="s">
        <v>930</v>
      </c>
      <c r="F163" s="89" t="s">
        <v>122</v>
      </c>
      <c r="G163" s="89" t="s">
        <v>79</v>
      </c>
      <c r="H163" s="83" t="s">
        <v>67</v>
      </c>
      <c r="I163" s="89" t="s">
        <v>931</v>
      </c>
      <c r="J163" s="89"/>
      <c r="K163" s="83" t="s">
        <v>17</v>
      </c>
      <c r="L163" s="83" t="s">
        <v>70</v>
      </c>
      <c r="M163" s="83" t="s">
        <v>71</v>
      </c>
      <c r="N163" s="85" t="s">
        <v>632</v>
      </c>
      <c r="O163" s="86" t="s">
        <v>633</v>
      </c>
      <c r="P163" s="86" t="s">
        <v>73</v>
      </c>
      <c r="Q163" s="82">
        <v>6</v>
      </c>
      <c r="R163" s="87">
        <f t="shared" si="2"/>
        <v>222534</v>
      </c>
      <c r="S163" s="87">
        <v>124618.4</v>
      </c>
      <c r="T163" s="87">
        <v>31154.6</v>
      </c>
      <c r="U163" s="87">
        <v>66761</v>
      </c>
      <c r="V163" s="88"/>
      <c r="X163" s="72"/>
      <c r="Y163" s="72"/>
    </row>
    <row r="164" spans="1:25" ht="45" customHeight="1" x14ac:dyDescent="0.2">
      <c r="A164" s="82">
        <v>158</v>
      </c>
      <c r="B164" s="89" t="s">
        <v>932</v>
      </c>
      <c r="C164" s="90" t="s">
        <v>654</v>
      </c>
      <c r="D164" s="89" t="s">
        <v>933</v>
      </c>
      <c r="E164" s="89" t="s">
        <v>934</v>
      </c>
      <c r="F164" s="89" t="s">
        <v>65</v>
      </c>
      <c r="G164" s="89" t="s">
        <v>79</v>
      </c>
      <c r="H164" s="83" t="s">
        <v>67</v>
      </c>
      <c r="I164" s="89" t="s">
        <v>935</v>
      </c>
      <c r="J164" s="89" t="s">
        <v>936</v>
      </c>
      <c r="K164" s="83" t="s">
        <v>17</v>
      </c>
      <c r="L164" s="83" t="s">
        <v>70</v>
      </c>
      <c r="M164" s="83" t="s">
        <v>71</v>
      </c>
      <c r="N164" s="85" t="s">
        <v>937</v>
      </c>
      <c r="O164" s="86" t="s">
        <v>633</v>
      </c>
      <c r="P164" s="86"/>
      <c r="Q164" s="82">
        <v>3</v>
      </c>
      <c r="R164" s="87">
        <f t="shared" si="2"/>
        <v>105615</v>
      </c>
      <c r="S164" s="87">
        <v>59144</v>
      </c>
      <c r="T164" s="87">
        <v>14786</v>
      </c>
      <c r="U164" s="87">
        <v>31685</v>
      </c>
      <c r="V164" s="88"/>
      <c r="X164" s="72"/>
      <c r="Y164" s="72"/>
    </row>
    <row r="165" spans="1:25" ht="45" customHeight="1" x14ac:dyDescent="0.2">
      <c r="A165" s="82">
        <v>159</v>
      </c>
      <c r="B165" s="89" t="s">
        <v>938</v>
      </c>
      <c r="C165" s="90" t="s">
        <v>75</v>
      </c>
      <c r="D165" s="89" t="s">
        <v>939</v>
      </c>
      <c r="E165" s="89" t="s">
        <v>78</v>
      </c>
      <c r="F165" s="89" t="s">
        <v>96</v>
      </c>
      <c r="G165" s="89" t="s">
        <v>66</v>
      </c>
      <c r="H165" s="83" t="s">
        <v>67</v>
      </c>
      <c r="I165" s="89" t="s">
        <v>940</v>
      </c>
      <c r="J165" s="89" t="s">
        <v>941</v>
      </c>
      <c r="K165" s="83" t="s">
        <v>17</v>
      </c>
      <c r="L165" s="83" t="s">
        <v>70</v>
      </c>
      <c r="M165" s="83" t="s">
        <v>71</v>
      </c>
      <c r="N165" s="85" t="s">
        <v>899</v>
      </c>
      <c r="O165" s="86" t="s">
        <v>26</v>
      </c>
      <c r="P165" s="86" t="s">
        <v>147</v>
      </c>
      <c r="Q165" s="82">
        <v>2</v>
      </c>
      <c r="R165" s="87">
        <f t="shared" si="2"/>
        <v>160000</v>
      </c>
      <c r="S165" s="87">
        <v>64000</v>
      </c>
      <c r="T165" s="87">
        <v>16000</v>
      </c>
      <c r="U165" s="87">
        <v>80000</v>
      </c>
      <c r="V165" s="88"/>
      <c r="X165" s="72"/>
      <c r="Y165" s="72"/>
    </row>
    <row r="166" spans="1:25" ht="45" customHeight="1" x14ac:dyDescent="0.2">
      <c r="A166" s="82">
        <v>160</v>
      </c>
      <c r="B166" s="89" t="s">
        <v>942</v>
      </c>
      <c r="C166" s="90" t="s">
        <v>85</v>
      </c>
      <c r="D166" s="89" t="s">
        <v>943</v>
      </c>
      <c r="E166" s="89" t="s">
        <v>944</v>
      </c>
      <c r="F166" s="89" t="s">
        <v>737</v>
      </c>
      <c r="G166" s="89" t="s">
        <v>79</v>
      </c>
      <c r="H166" s="83" t="s">
        <v>67</v>
      </c>
      <c r="I166" s="89" t="s">
        <v>945</v>
      </c>
      <c r="J166" s="89" t="s">
        <v>946</v>
      </c>
      <c r="K166" s="83" t="s">
        <v>17</v>
      </c>
      <c r="L166" s="83" t="s">
        <v>70</v>
      </c>
      <c r="M166" s="83" t="s">
        <v>71</v>
      </c>
      <c r="N166" s="85" t="s">
        <v>947</v>
      </c>
      <c r="O166" s="86" t="s">
        <v>26</v>
      </c>
      <c r="P166" s="86" t="s">
        <v>147</v>
      </c>
      <c r="Q166" s="82">
        <v>2</v>
      </c>
      <c r="R166" s="87">
        <f t="shared" si="2"/>
        <v>19143</v>
      </c>
      <c r="S166" s="87">
        <v>10586</v>
      </c>
      <c r="T166" s="87">
        <v>2647</v>
      </c>
      <c r="U166" s="87">
        <v>5910</v>
      </c>
      <c r="V166" s="88"/>
      <c r="X166" s="72"/>
      <c r="Y166" s="72"/>
    </row>
    <row r="167" spans="1:25" ht="45" customHeight="1" x14ac:dyDescent="0.2">
      <c r="A167" s="82">
        <v>161</v>
      </c>
      <c r="B167" s="89" t="s">
        <v>948</v>
      </c>
      <c r="C167" s="90" t="s">
        <v>654</v>
      </c>
      <c r="D167" s="89" t="s">
        <v>949</v>
      </c>
      <c r="E167" s="89"/>
      <c r="F167" s="89"/>
      <c r="G167" s="89" t="s">
        <v>66</v>
      </c>
      <c r="H167" s="83" t="s">
        <v>630</v>
      </c>
      <c r="I167" s="89"/>
      <c r="J167" s="89" t="s">
        <v>950</v>
      </c>
      <c r="K167" s="83" t="s">
        <v>17</v>
      </c>
      <c r="L167" s="83" t="s">
        <v>70</v>
      </c>
      <c r="M167" s="83" t="s">
        <v>71</v>
      </c>
      <c r="N167" s="85" t="s">
        <v>632</v>
      </c>
      <c r="O167" s="86" t="s">
        <v>633</v>
      </c>
      <c r="P167" s="86" t="s">
        <v>147</v>
      </c>
      <c r="Q167" s="82">
        <v>5</v>
      </c>
      <c r="R167" s="87">
        <f t="shared" si="2"/>
        <v>357000</v>
      </c>
      <c r="S167" s="87">
        <v>199920</v>
      </c>
      <c r="T167" s="87">
        <v>49980</v>
      </c>
      <c r="U167" s="87">
        <v>107100</v>
      </c>
      <c r="V167" s="88"/>
      <c r="X167" s="72"/>
      <c r="Y167" s="72"/>
    </row>
    <row r="168" spans="1:25" ht="45" customHeight="1" x14ac:dyDescent="0.2">
      <c r="A168" s="82">
        <v>162</v>
      </c>
      <c r="B168" s="89" t="s">
        <v>951</v>
      </c>
      <c r="C168" s="90" t="s">
        <v>654</v>
      </c>
      <c r="D168" s="89" t="s">
        <v>952</v>
      </c>
      <c r="E168" s="89"/>
      <c r="F168" s="89"/>
      <c r="G168" s="89" t="s">
        <v>79</v>
      </c>
      <c r="H168" s="83" t="s">
        <v>630</v>
      </c>
      <c r="I168" s="89"/>
      <c r="J168" s="89" t="s">
        <v>953</v>
      </c>
      <c r="K168" s="83" t="s">
        <v>17</v>
      </c>
      <c r="L168" s="83" t="s">
        <v>70</v>
      </c>
      <c r="M168" s="83" t="s">
        <v>71</v>
      </c>
      <c r="N168" s="85" t="s">
        <v>632</v>
      </c>
      <c r="O168" s="86" t="s">
        <v>633</v>
      </c>
      <c r="P168" s="86" t="s">
        <v>147</v>
      </c>
      <c r="Q168" s="82">
        <v>6</v>
      </c>
      <c r="R168" s="87">
        <f t="shared" si="2"/>
        <v>205210</v>
      </c>
      <c r="S168" s="87">
        <v>114917.6</v>
      </c>
      <c r="T168" s="87">
        <v>28729.4</v>
      </c>
      <c r="U168" s="87">
        <v>61563</v>
      </c>
      <c r="V168" s="88"/>
      <c r="X168" s="72"/>
      <c r="Y168" s="72"/>
    </row>
    <row r="169" spans="1:25" ht="45" customHeight="1" x14ac:dyDescent="0.2">
      <c r="A169" s="82">
        <v>163</v>
      </c>
      <c r="B169" s="89" t="s">
        <v>954</v>
      </c>
      <c r="C169" s="90" t="s">
        <v>654</v>
      </c>
      <c r="D169" s="89" t="s">
        <v>955</v>
      </c>
      <c r="E169" s="89"/>
      <c r="F169" s="89"/>
      <c r="G169" s="89" t="s">
        <v>79</v>
      </c>
      <c r="H169" s="83" t="s">
        <v>630</v>
      </c>
      <c r="I169" s="89"/>
      <c r="J169" s="89" t="s">
        <v>956</v>
      </c>
      <c r="K169" s="83" t="s">
        <v>17</v>
      </c>
      <c r="L169" s="83" t="s">
        <v>70</v>
      </c>
      <c r="M169" s="83" t="s">
        <v>71</v>
      </c>
      <c r="N169" s="85" t="s">
        <v>632</v>
      </c>
      <c r="O169" s="86" t="s">
        <v>633</v>
      </c>
      <c r="P169" s="86" t="s">
        <v>147</v>
      </c>
      <c r="Q169" s="82">
        <v>4</v>
      </c>
      <c r="R169" s="87">
        <f t="shared" si="2"/>
        <v>146185</v>
      </c>
      <c r="S169" s="87">
        <v>81863.199999999997</v>
      </c>
      <c r="T169" s="87">
        <v>20465.8</v>
      </c>
      <c r="U169" s="87">
        <v>43856</v>
      </c>
      <c r="V169" s="88"/>
      <c r="X169" s="72"/>
      <c r="Y169" s="72"/>
    </row>
    <row r="170" spans="1:25" ht="45" customHeight="1" x14ac:dyDescent="0.2">
      <c r="A170" s="82">
        <v>164</v>
      </c>
      <c r="B170" s="89" t="s">
        <v>957</v>
      </c>
      <c r="C170" s="90" t="s">
        <v>85</v>
      </c>
      <c r="D170" s="89" t="s">
        <v>958</v>
      </c>
      <c r="E170" s="89" t="s">
        <v>261</v>
      </c>
      <c r="F170" s="89" t="s">
        <v>143</v>
      </c>
      <c r="G170" s="89" t="s">
        <v>79</v>
      </c>
      <c r="H170" s="83" t="s">
        <v>67</v>
      </c>
      <c r="I170" s="89" t="s">
        <v>959</v>
      </c>
      <c r="J170" s="89" t="s">
        <v>960</v>
      </c>
      <c r="K170" s="83" t="s">
        <v>17</v>
      </c>
      <c r="L170" s="83" t="s">
        <v>70</v>
      </c>
      <c r="M170" s="83" t="s">
        <v>71</v>
      </c>
      <c r="N170" s="85" t="s">
        <v>961</v>
      </c>
      <c r="O170" s="86" t="s">
        <v>26</v>
      </c>
      <c r="P170" s="86"/>
      <c r="Q170" s="82">
        <v>1</v>
      </c>
      <c r="R170" s="87">
        <f t="shared" si="2"/>
        <v>38400</v>
      </c>
      <c r="S170" s="87">
        <v>21504</v>
      </c>
      <c r="T170" s="87">
        <v>5376</v>
      </c>
      <c r="U170" s="87">
        <v>11520</v>
      </c>
      <c r="V170" s="88"/>
      <c r="X170" s="72"/>
      <c r="Y170" s="72"/>
    </row>
    <row r="171" spans="1:25" ht="45" customHeight="1" x14ac:dyDescent="0.2">
      <c r="A171" s="82">
        <v>165</v>
      </c>
      <c r="B171" s="89" t="s">
        <v>962</v>
      </c>
      <c r="C171" s="90" t="s">
        <v>62</v>
      </c>
      <c r="D171" s="89" t="s">
        <v>963</v>
      </c>
      <c r="E171" s="89" t="s">
        <v>115</v>
      </c>
      <c r="F171" s="89" t="s">
        <v>283</v>
      </c>
      <c r="G171" s="89" t="s">
        <v>66</v>
      </c>
      <c r="H171" s="83" t="s">
        <v>67</v>
      </c>
      <c r="I171" s="89" t="s">
        <v>964</v>
      </c>
      <c r="J171" s="89" t="s">
        <v>965</v>
      </c>
      <c r="K171" s="83" t="s">
        <v>17</v>
      </c>
      <c r="L171" s="83" t="s">
        <v>70</v>
      </c>
      <c r="M171" s="83" t="s">
        <v>71</v>
      </c>
      <c r="N171" s="85" t="s">
        <v>966</v>
      </c>
      <c r="O171" s="86" t="s">
        <v>83</v>
      </c>
      <c r="P171" s="86" t="s">
        <v>92</v>
      </c>
      <c r="Q171" s="82">
        <v>1</v>
      </c>
      <c r="R171" s="87">
        <f t="shared" si="2"/>
        <v>265374.48</v>
      </c>
      <c r="S171" s="87">
        <v>148568.38</v>
      </c>
      <c r="T171" s="87">
        <v>37142.1</v>
      </c>
      <c r="U171" s="87">
        <v>79664</v>
      </c>
      <c r="V171" s="88"/>
      <c r="X171" s="72"/>
      <c r="Y171" s="72"/>
    </row>
    <row r="172" spans="1:25" ht="45" customHeight="1" x14ac:dyDescent="0.2">
      <c r="A172" s="82">
        <v>166</v>
      </c>
      <c r="B172" s="89" t="s">
        <v>967</v>
      </c>
      <c r="C172" s="90" t="s">
        <v>654</v>
      </c>
      <c r="D172" s="89" t="s">
        <v>968</v>
      </c>
      <c r="E172" s="89"/>
      <c r="F172" s="89"/>
      <c r="G172" s="89" t="s">
        <v>79</v>
      </c>
      <c r="H172" s="83" t="s">
        <v>630</v>
      </c>
      <c r="I172" s="89"/>
      <c r="J172" s="89" t="s">
        <v>969</v>
      </c>
      <c r="K172" s="83" t="s">
        <v>17</v>
      </c>
      <c r="L172" s="83" t="s">
        <v>70</v>
      </c>
      <c r="M172" s="83" t="s">
        <v>71</v>
      </c>
      <c r="N172" s="85" t="s">
        <v>970</v>
      </c>
      <c r="O172" s="86" t="s">
        <v>660</v>
      </c>
      <c r="P172" s="86"/>
      <c r="Q172" s="82">
        <v>5</v>
      </c>
      <c r="R172" s="87">
        <f t="shared" si="2"/>
        <v>245000</v>
      </c>
      <c r="S172" s="87">
        <v>137200</v>
      </c>
      <c r="T172" s="87">
        <v>34300</v>
      </c>
      <c r="U172" s="87">
        <v>73500</v>
      </c>
      <c r="V172" s="88"/>
      <c r="X172" s="72"/>
      <c r="Y172" s="72"/>
    </row>
    <row r="173" spans="1:25" ht="45" customHeight="1" x14ac:dyDescent="0.2">
      <c r="A173" s="82">
        <v>167</v>
      </c>
      <c r="B173" s="89" t="s">
        <v>971</v>
      </c>
      <c r="C173" s="90" t="s">
        <v>94</v>
      </c>
      <c r="D173" s="89" t="s">
        <v>444</v>
      </c>
      <c r="E173" s="89" t="s">
        <v>558</v>
      </c>
      <c r="F173" s="89" t="s">
        <v>194</v>
      </c>
      <c r="G173" s="89" t="s">
        <v>79</v>
      </c>
      <c r="H173" s="83" t="s">
        <v>67</v>
      </c>
      <c r="I173" s="89" t="s">
        <v>972</v>
      </c>
      <c r="J173" s="89" t="s">
        <v>973</v>
      </c>
      <c r="K173" s="83" t="s">
        <v>17</v>
      </c>
      <c r="L173" s="83" t="s">
        <v>70</v>
      </c>
      <c r="M173" s="83" t="s">
        <v>71</v>
      </c>
      <c r="N173" s="85" t="s">
        <v>632</v>
      </c>
      <c r="O173" s="86" t="s">
        <v>633</v>
      </c>
      <c r="P173" s="86" t="s">
        <v>147</v>
      </c>
      <c r="Q173" s="82">
        <v>5</v>
      </c>
      <c r="R173" s="87">
        <f t="shared" si="2"/>
        <v>352147</v>
      </c>
      <c r="S173" s="87">
        <v>197201.6</v>
      </c>
      <c r="T173" s="87">
        <v>49300.4</v>
      </c>
      <c r="U173" s="87">
        <v>105645</v>
      </c>
      <c r="V173" s="88"/>
      <c r="X173" s="72"/>
      <c r="Y173" s="72"/>
    </row>
    <row r="174" spans="1:25" ht="45" customHeight="1" x14ac:dyDescent="0.2">
      <c r="A174" s="82">
        <v>168</v>
      </c>
      <c r="B174" s="89" t="s">
        <v>974</v>
      </c>
      <c r="C174" s="90" t="s">
        <v>654</v>
      </c>
      <c r="D174" s="89" t="s">
        <v>975</v>
      </c>
      <c r="E174" s="89"/>
      <c r="F174" s="89"/>
      <c r="G174" s="89" t="s">
        <v>79</v>
      </c>
      <c r="H174" s="83" t="s">
        <v>630</v>
      </c>
      <c r="I174" s="89"/>
      <c r="J174" s="89" t="s">
        <v>976</v>
      </c>
      <c r="K174" s="83" t="s">
        <v>17</v>
      </c>
      <c r="L174" s="83" t="s">
        <v>70</v>
      </c>
      <c r="M174" s="83" t="s">
        <v>71</v>
      </c>
      <c r="N174" s="85" t="s">
        <v>632</v>
      </c>
      <c r="O174" s="86" t="s">
        <v>633</v>
      </c>
      <c r="P174" s="86" t="s">
        <v>147</v>
      </c>
      <c r="Q174" s="82">
        <v>6</v>
      </c>
      <c r="R174" s="87">
        <f t="shared" si="2"/>
        <v>76565</v>
      </c>
      <c r="S174" s="87">
        <v>42876</v>
      </c>
      <c r="T174" s="87">
        <v>10719</v>
      </c>
      <c r="U174" s="87">
        <v>22970</v>
      </c>
      <c r="V174" s="88"/>
      <c r="X174" s="72"/>
      <c r="Y174" s="72"/>
    </row>
    <row r="175" spans="1:25" ht="45" customHeight="1" x14ac:dyDescent="0.2">
      <c r="A175" s="82">
        <v>169</v>
      </c>
      <c r="B175" s="89" t="s">
        <v>977</v>
      </c>
      <c r="C175" s="90" t="s">
        <v>62</v>
      </c>
      <c r="D175" s="89" t="s">
        <v>978</v>
      </c>
      <c r="E175" s="89" t="s">
        <v>115</v>
      </c>
      <c r="F175" s="89"/>
      <c r="G175" s="89" t="s">
        <v>79</v>
      </c>
      <c r="H175" s="83" t="s">
        <v>67</v>
      </c>
      <c r="I175" s="89" t="s">
        <v>979</v>
      </c>
      <c r="J175" s="89" t="s">
        <v>980</v>
      </c>
      <c r="K175" s="83" t="s">
        <v>17</v>
      </c>
      <c r="L175" s="83" t="s">
        <v>70</v>
      </c>
      <c r="M175" s="83" t="s">
        <v>71</v>
      </c>
      <c r="N175" s="85" t="s">
        <v>981</v>
      </c>
      <c r="O175" s="86" t="s">
        <v>83</v>
      </c>
      <c r="P175" s="86" t="s">
        <v>92</v>
      </c>
      <c r="Q175" s="82">
        <v>1</v>
      </c>
      <c r="R175" s="87">
        <f t="shared" si="2"/>
        <v>61980</v>
      </c>
      <c r="S175" s="87">
        <v>33264</v>
      </c>
      <c r="T175" s="87">
        <v>8316</v>
      </c>
      <c r="U175" s="87">
        <v>20400</v>
      </c>
      <c r="V175" s="88"/>
      <c r="X175" s="72"/>
      <c r="Y175" s="72"/>
    </row>
    <row r="176" spans="1:25" ht="45" customHeight="1" x14ac:dyDescent="0.2">
      <c r="A176" s="82">
        <v>170</v>
      </c>
      <c r="B176" s="89" t="s">
        <v>982</v>
      </c>
      <c r="C176" s="90" t="s">
        <v>654</v>
      </c>
      <c r="D176" s="89" t="s">
        <v>983</v>
      </c>
      <c r="E176" s="89" t="s">
        <v>135</v>
      </c>
      <c r="F176" s="89" t="s">
        <v>984</v>
      </c>
      <c r="G176" s="89" t="s">
        <v>79</v>
      </c>
      <c r="H176" s="83" t="s">
        <v>67</v>
      </c>
      <c r="I176" s="89" t="s">
        <v>985</v>
      </c>
      <c r="J176" s="89" t="s">
        <v>986</v>
      </c>
      <c r="K176" s="83" t="s">
        <v>17</v>
      </c>
      <c r="L176" s="83" t="s">
        <v>70</v>
      </c>
      <c r="M176" s="83" t="s">
        <v>71</v>
      </c>
      <c r="N176" s="85" t="s">
        <v>632</v>
      </c>
      <c r="O176" s="86" t="s">
        <v>633</v>
      </c>
      <c r="P176" s="86" t="s">
        <v>147</v>
      </c>
      <c r="Q176" s="82">
        <v>6</v>
      </c>
      <c r="R176" s="87">
        <f t="shared" si="2"/>
        <v>108113</v>
      </c>
      <c r="S176" s="87">
        <v>60543.199999999997</v>
      </c>
      <c r="T176" s="87">
        <v>15135.8</v>
      </c>
      <c r="U176" s="87">
        <v>32434</v>
      </c>
      <c r="V176" s="88"/>
      <c r="X176" s="72"/>
      <c r="Y176" s="72"/>
    </row>
    <row r="177" spans="1:25" ht="45" customHeight="1" x14ac:dyDescent="0.2">
      <c r="A177" s="82">
        <v>171</v>
      </c>
      <c r="B177" s="89" t="s">
        <v>987</v>
      </c>
      <c r="C177" s="90" t="s">
        <v>85</v>
      </c>
      <c r="D177" s="89" t="s">
        <v>988</v>
      </c>
      <c r="E177" s="89" t="s">
        <v>679</v>
      </c>
      <c r="F177" s="89" t="s">
        <v>989</v>
      </c>
      <c r="G177" s="89" t="s">
        <v>79</v>
      </c>
      <c r="H177" s="83" t="s">
        <v>67</v>
      </c>
      <c r="I177" s="89" t="s">
        <v>990</v>
      </c>
      <c r="J177" s="89" t="s">
        <v>991</v>
      </c>
      <c r="K177" s="83" t="s">
        <v>17</v>
      </c>
      <c r="L177" s="83" t="s">
        <v>70</v>
      </c>
      <c r="M177" s="83" t="s">
        <v>71</v>
      </c>
      <c r="N177" s="85" t="s">
        <v>992</v>
      </c>
      <c r="O177" s="86" t="s">
        <v>83</v>
      </c>
      <c r="P177" s="86" t="s">
        <v>73</v>
      </c>
      <c r="Q177" s="82">
        <v>2</v>
      </c>
      <c r="R177" s="87">
        <f t="shared" si="2"/>
        <v>130600</v>
      </c>
      <c r="S177" s="87">
        <v>73136</v>
      </c>
      <c r="T177" s="87">
        <v>18284</v>
      </c>
      <c r="U177" s="87">
        <v>39180</v>
      </c>
      <c r="V177" s="88"/>
      <c r="X177" s="72"/>
      <c r="Y177" s="72"/>
    </row>
    <row r="178" spans="1:25" ht="45" customHeight="1" x14ac:dyDescent="0.2">
      <c r="A178" s="82">
        <v>172</v>
      </c>
      <c r="B178" s="89" t="s">
        <v>993</v>
      </c>
      <c r="C178" s="90" t="s">
        <v>654</v>
      </c>
      <c r="D178" s="89" t="s">
        <v>994</v>
      </c>
      <c r="E178" s="89" t="s">
        <v>995</v>
      </c>
      <c r="F178" s="89" t="s">
        <v>996</v>
      </c>
      <c r="G178" s="89" t="s">
        <v>79</v>
      </c>
      <c r="H178" s="83" t="s">
        <v>67</v>
      </c>
      <c r="I178" s="89" t="s">
        <v>997</v>
      </c>
      <c r="J178" s="89" t="s">
        <v>998</v>
      </c>
      <c r="K178" s="83" t="s">
        <v>17</v>
      </c>
      <c r="L178" s="83" t="s">
        <v>70</v>
      </c>
      <c r="M178" s="83" t="s">
        <v>71</v>
      </c>
      <c r="N178" s="85" t="s">
        <v>632</v>
      </c>
      <c r="O178" s="86" t="s">
        <v>633</v>
      </c>
      <c r="P178" s="86" t="s">
        <v>147</v>
      </c>
      <c r="Q178" s="82">
        <v>3</v>
      </c>
      <c r="R178" s="87">
        <f t="shared" si="2"/>
        <v>245587</v>
      </c>
      <c r="S178" s="87">
        <v>137528</v>
      </c>
      <c r="T178" s="87">
        <v>34382</v>
      </c>
      <c r="U178" s="87">
        <v>73677</v>
      </c>
      <c r="V178" s="88"/>
      <c r="X178" s="72"/>
      <c r="Y178" s="72"/>
    </row>
    <row r="179" spans="1:25" ht="45" customHeight="1" x14ac:dyDescent="0.2">
      <c r="A179" s="82">
        <v>173</v>
      </c>
      <c r="B179" s="89" t="s">
        <v>999</v>
      </c>
      <c r="C179" s="90" t="s">
        <v>654</v>
      </c>
      <c r="D179" s="89" t="s">
        <v>1000</v>
      </c>
      <c r="E179" s="89" t="s">
        <v>725</v>
      </c>
      <c r="F179" s="89" t="s">
        <v>1001</v>
      </c>
      <c r="G179" s="89" t="s">
        <v>79</v>
      </c>
      <c r="H179" s="83" t="s">
        <v>67</v>
      </c>
      <c r="I179" s="89" t="s">
        <v>1002</v>
      </c>
      <c r="J179" s="89" t="s">
        <v>1003</v>
      </c>
      <c r="K179" s="83" t="s">
        <v>17</v>
      </c>
      <c r="L179" s="83" t="s">
        <v>70</v>
      </c>
      <c r="M179" s="83" t="s">
        <v>71</v>
      </c>
      <c r="N179" s="85" t="s">
        <v>632</v>
      </c>
      <c r="O179" s="86" t="s">
        <v>633</v>
      </c>
      <c r="P179" s="86" t="s">
        <v>147</v>
      </c>
      <c r="Q179" s="82">
        <v>3</v>
      </c>
      <c r="R179" s="87">
        <f t="shared" si="2"/>
        <v>82245</v>
      </c>
      <c r="S179" s="87">
        <v>46056.800000000003</v>
      </c>
      <c r="T179" s="87">
        <v>11514.2</v>
      </c>
      <c r="U179" s="87">
        <v>24674</v>
      </c>
      <c r="V179" s="88"/>
      <c r="X179" s="72"/>
      <c r="Y179" s="72"/>
    </row>
    <row r="180" spans="1:25" ht="45" customHeight="1" x14ac:dyDescent="0.2">
      <c r="A180" s="82">
        <v>174</v>
      </c>
      <c r="B180" s="89" t="s">
        <v>1004</v>
      </c>
      <c r="C180" s="90" t="s">
        <v>85</v>
      </c>
      <c r="D180" s="89" t="s">
        <v>1005</v>
      </c>
      <c r="E180" s="89" t="s">
        <v>1006</v>
      </c>
      <c r="F180" s="89" t="s">
        <v>1007</v>
      </c>
      <c r="G180" s="89" t="s">
        <v>66</v>
      </c>
      <c r="H180" s="83" t="s">
        <v>67</v>
      </c>
      <c r="I180" s="89" t="s">
        <v>1008</v>
      </c>
      <c r="J180" s="89" t="s">
        <v>1009</v>
      </c>
      <c r="K180" s="83" t="s">
        <v>17</v>
      </c>
      <c r="L180" s="83" t="s">
        <v>70</v>
      </c>
      <c r="M180" s="83" t="s">
        <v>71</v>
      </c>
      <c r="N180" s="85" t="s">
        <v>1010</v>
      </c>
      <c r="O180" s="86" t="s">
        <v>26</v>
      </c>
      <c r="P180" s="86" t="s">
        <v>147</v>
      </c>
      <c r="Q180" s="82">
        <v>1</v>
      </c>
      <c r="R180" s="87">
        <f t="shared" si="2"/>
        <v>31800</v>
      </c>
      <c r="S180" s="87">
        <v>17808</v>
      </c>
      <c r="T180" s="87">
        <v>4452</v>
      </c>
      <c r="U180" s="87">
        <v>9540</v>
      </c>
      <c r="V180" s="88"/>
      <c r="X180" s="72"/>
      <c r="Y180" s="72"/>
    </row>
    <row r="181" spans="1:25" ht="45" customHeight="1" x14ac:dyDescent="0.2">
      <c r="A181" s="82">
        <v>175</v>
      </c>
      <c r="B181" s="89" t="s">
        <v>1011</v>
      </c>
      <c r="C181" s="90" t="s">
        <v>654</v>
      </c>
      <c r="D181" s="89" t="s">
        <v>1012</v>
      </c>
      <c r="E181" s="89"/>
      <c r="F181" s="89"/>
      <c r="G181" s="89" t="s">
        <v>79</v>
      </c>
      <c r="H181" s="83" t="s">
        <v>630</v>
      </c>
      <c r="I181" s="89"/>
      <c r="J181" s="89" t="s">
        <v>1013</v>
      </c>
      <c r="K181" s="83" t="s">
        <v>17</v>
      </c>
      <c r="L181" s="83" t="s">
        <v>70</v>
      </c>
      <c r="M181" s="83" t="s">
        <v>71</v>
      </c>
      <c r="N181" s="85" t="s">
        <v>632</v>
      </c>
      <c r="O181" s="86" t="s">
        <v>633</v>
      </c>
      <c r="P181" s="86" t="s">
        <v>147</v>
      </c>
      <c r="Q181" s="82">
        <v>4</v>
      </c>
      <c r="R181" s="87">
        <f t="shared" si="2"/>
        <v>177941</v>
      </c>
      <c r="S181" s="87">
        <v>99646.399999999994</v>
      </c>
      <c r="T181" s="87">
        <v>24911.599999999999</v>
      </c>
      <c r="U181" s="87">
        <v>53383</v>
      </c>
      <c r="V181" s="88"/>
      <c r="X181" s="72"/>
      <c r="Y181" s="72"/>
    </row>
    <row r="182" spans="1:25" ht="45" customHeight="1" x14ac:dyDescent="0.2">
      <c r="A182" s="82">
        <v>176</v>
      </c>
      <c r="B182" s="89" t="s">
        <v>1014</v>
      </c>
      <c r="C182" s="90" t="s">
        <v>654</v>
      </c>
      <c r="D182" s="89" t="s">
        <v>1015</v>
      </c>
      <c r="E182" s="89"/>
      <c r="F182" s="89"/>
      <c r="G182" s="89" t="s">
        <v>79</v>
      </c>
      <c r="H182" s="83" t="s">
        <v>630</v>
      </c>
      <c r="I182" s="89"/>
      <c r="J182" s="89" t="s">
        <v>1016</v>
      </c>
      <c r="K182" s="83" t="s">
        <v>17</v>
      </c>
      <c r="L182" s="83" t="s">
        <v>70</v>
      </c>
      <c r="M182" s="83" t="s">
        <v>71</v>
      </c>
      <c r="N182" s="85" t="s">
        <v>632</v>
      </c>
      <c r="O182" s="86" t="s">
        <v>633</v>
      </c>
      <c r="P182" s="86" t="s">
        <v>147</v>
      </c>
      <c r="Q182" s="82">
        <v>8</v>
      </c>
      <c r="R182" s="87">
        <f t="shared" si="2"/>
        <v>346290</v>
      </c>
      <c r="S182" s="87">
        <v>193922.4</v>
      </c>
      <c r="T182" s="87">
        <v>48480.6</v>
      </c>
      <c r="U182" s="87">
        <v>103887</v>
      </c>
      <c r="V182" s="88"/>
      <c r="X182" s="72"/>
      <c r="Y182" s="72"/>
    </row>
    <row r="183" spans="1:25" ht="45" customHeight="1" x14ac:dyDescent="0.2">
      <c r="A183" s="82">
        <v>177</v>
      </c>
      <c r="B183" s="89" t="s">
        <v>1017</v>
      </c>
      <c r="C183" s="90" t="s">
        <v>654</v>
      </c>
      <c r="D183" s="89" t="s">
        <v>469</v>
      </c>
      <c r="E183" s="89" t="s">
        <v>896</v>
      </c>
      <c r="F183" s="89" t="s">
        <v>1018</v>
      </c>
      <c r="G183" s="89" t="s">
        <v>79</v>
      </c>
      <c r="H183" s="83" t="s">
        <v>67</v>
      </c>
      <c r="I183" s="89" t="s">
        <v>1019</v>
      </c>
      <c r="J183" s="89" t="s">
        <v>1020</v>
      </c>
      <c r="K183" s="83" t="s">
        <v>17</v>
      </c>
      <c r="L183" s="83" t="s">
        <v>70</v>
      </c>
      <c r="M183" s="83" t="s">
        <v>71</v>
      </c>
      <c r="N183" s="85" t="s">
        <v>970</v>
      </c>
      <c r="O183" s="86" t="s">
        <v>660</v>
      </c>
      <c r="P183" s="86" t="s">
        <v>594</v>
      </c>
      <c r="Q183" s="82">
        <v>5</v>
      </c>
      <c r="R183" s="87">
        <f t="shared" si="2"/>
        <v>194093</v>
      </c>
      <c r="S183" s="87">
        <v>108692</v>
      </c>
      <c r="T183" s="87">
        <v>27173</v>
      </c>
      <c r="U183" s="87">
        <v>58228</v>
      </c>
      <c r="V183" s="88"/>
      <c r="X183" s="72"/>
      <c r="Y183" s="72"/>
    </row>
    <row r="184" spans="1:25" ht="45" customHeight="1" x14ac:dyDescent="0.2">
      <c r="A184" s="82">
        <v>178</v>
      </c>
      <c r="B184" s="89" t="s">
        <v>1021</v>
      </c>
      <c r="C184" s="90" t="s">
        <v>654</v>
      </c>
      <c r="D184" s="89" t="s">
        <v>1022</v>
      </c>
      <c r="E184" s="89"/>
      <c r="F184" s="89"/>
      <c r="G184" s="89" t="s">
        <v>66</v>
      </c>
      <c r="H184" s="83" t="s">
        <v>630</v>
      </c>
      <c r="I184" s="89"/>
      <c r="J184" s="89" t="s">
        <v>1023</v>
      </c>
      <c r="K184" s="83" t="s">
        <v>17</v>
      </c>
      <c r="L184" s="83" t="s">
        <v>70</v>
      </c>
      <c r="M184" s="83" t="s">
        <v>71</v>
      </c>
      <c r="N184" s="85" t="s">
        <v>970</v>
      </c>
      <c r="O184" s="86" t="s">
        <v>660</v>
      </c>
      <c r="P184" s="86" t="s">
        <v>147</v>
      </c>
      <c r="Q184" s="82">
        <v>7</v>
      </c>
      <c r="R184" s="87">
        <f t="shared" si="2"/>
        <v>340673</v>
      </c>
      <c r="S184" s="87">
        <v>190776.8</v>
      </c>
      <c r="T184" s="87">
        <v>47694.2</v>
      </c>
      <c r="U184" s="87">
        <v>102202</v>
      </c>
      <c r="V184" s="88"/>
      <c r="X184" s="72"/>
      <c r="Y184" s="72"/>
    </row>
    <row r="185" spans="1:25" ht="45" customHeight="1" x14ac:dyDescent="0.2">
      <c r="A185" s="82">
        <v>179</v>
      </c>
      <c r="B185" s="89" t="s">
        <v>1024</v>
      </c>
      <c r="C185" s="90" t="s">
        <v>85</v>
      </c>
      <c r="D185" s="89" t="s">
        <v>1025</v>
      </c>
      <c r="E185" s="89" t="s">
        <v>1026</v>
      </c>
      <c r="F185" s="89" t="s">
        <v>207</v>
      </c>
      <c r="G185" s="89" t="s">
        <v>79</v>
      </c>
      <c r="H185" s="83" t="s">
        <v>67</v>
      </c>
      <c r="I185" s="89" t="s">
        <v>1027</v>
      </c>
      <c r="J185" s="89" t="s">
        <v>1028</v>
      </c>
      <c r="K185" s="83" t="s">
        <v>17</v>
      </c>
      <c r="L185" s="83" t="s">
        <v>70</v>
      </c>
      <c r="M185" s="83" t="s">
        <v>71</v>
      </c>
      <c r="N185" s="85" t="s">
        <v>1029</v>
      </c>
      <c r="O185" s="86" t="s">
        <v>83</v>
      </c>
      <c r="P185" s="86" t="s">
        <v>147</v>
      </c>
      <c r="Q185" s="82">
        <v>1</v>
      </c>
      <c r="R185" s="87">
        <f t="shared" si="2"/>
        <v>35000</v>
      </c>
      <c r="S185" s="87">
        <v>19600</v>
      </c>
      <c r="T185" s="87">
        <v>4900</v>
      </c>
      <c r="U185" s="87">
        <v>10500</v>
      </c>
      <c r="V185" s="88"/>
      <c r="X185" s="72"/>
      <c r="Y185" s="72"/>
    </row>
    <row r="186" spans="1:25" ht="45" customHeight="1" x14ac:dyDescent="0.2">
      <c r="A186" s="82">
        <v>180</v>
      </c>
      <c r="B186" s="89" t="s">
        <v>1030</v>
      </c>
      <c r="C186" s="90" t="s">
        <v>85</v>
      </c>
      <c r="D186" s="89" t="s">
        <v>1031</v>
      </c>
      <c r="E186" s="89" t="s">
        <v>1032</v>
      </c>
      <c r="F186" s="89" t="s">
        <v>158</v>
      </c>
      <c r="G186" s="89" t="s">
        <v>79</v>
      </c>
      <c r="H186" s="83" t="s">
        <v>67</v>
      </c>
      <c r="I186" s="89" t="s">
        <v>1033</v>
      </c>
      <c r="J186" s="89" t="s">
        <v>1034</v>
      </c>
      <c r="K186" s="83" t="s">
        <v>17</v>
      </c>
      <c r="L186" s="83" t="s">
        <v>70</v>
      </c>
      <c r="M186" s="83" t="s">
        <v>71</v>
      </c>
      <c r="N186" s="85" t="s">
        <v>1035</v>
      </c>
      <c r="O186" s="86" t="s">
        <v>26</v>
      </c>
      <c r="P186" s="86" t="s">
        <v>147</v>
      </c>
      <c r="Q186" s="82">
        <v>2</v>
      </c>
      <c r="R186" s="87">
        <f t="shared" si="2"/>
        <v>12960</v>
      </c>
      <c r="S186" s="87">
        <v>7256</v>
      </c>
      <c r="T186" s="87">
        <v>1814</v>
      </c>
      <c r="U186" s="87">
        <v>3890</v>
      </c>
      <c r="V186" s="88"/>
      <c r="X186" s="72"/>
      <c r="Y186" s="72"/>
    </row>
    <row r="187" spans="1:25" ht="45" customHeight="1" x14ac:dyDescent="0.2">
      <c r="A187" s="82">
        <v>181</v>
      </c>
      <c r="B187" s="89" t="s">
        <v>1036</v>
      </c>
      <c r="C187" s="90" t="s">
        <v>654</v>
      </c>
      <c r="D187" s="89" t="s">
        <v>1037</v>
      </c>
      <c r="E187" s="89"/>
      <c r="F187" s="89"/>
      <c r="G187" s="89" t="s">
        <v>79</v>
      </c>
      <c r="H187" s="83" t="s">
        <v>630</v>
      </c>
      <c r="I187" s="89"/>
      <c r="J187" s="89" t="s">
        <v>1038</v>
      </c>
      <c r="K187" s="83" t="s">
        <v>17</v>
      </c>
      <c r="L187" s="83" t="s">
        <v>70</v>
      </c>
      <c r="M187" s="83" t="s">
        <v>71</v>
      </c>
      <c r="N187" s="85" t="s">
        <v>632</v>
      </c>
      <c r="O187" s="86" t="s">
        <v>633</v>
      </c>
      <c r="P187" s="86" t="s">
        <v>147</v>
      </c>
      <c r="Q187" s="82">
        <v>8</v>
      </c>
      <c r="R187" s="87">
        <f t="shared" si="2"/>
        <v>356937</v>
      </c>
      <c r="S187" s="87">
        <v>199884</v>
      </c>
      <c r="T187" s="87">
        <v>49971</v>
      </c>
      <c r="U187" s="87">
        <v>107082</v>
      </c>
      <c r="V187" s="88"/>
      <c r="X187" s="72"/>
      <c r="Y187" s="72"/>
    </row>
    <row r="188" spans="1:25" ht="45" customHeight="1" x14ac:dyDescent="0.2">
      <c r="A188" s="82">
        <v>182</v>
      </c>
      <c r="B188" s="89" t="s">
        <v>1039</v>
      </c>
      <c r="C188" s="90" t="s">
        <v>654</v>
      </c>
      <c r="D188" s="89" t="s">
        <v>1040</v>
      </c>
      <c r="E188" s="89"/>
      <c r="F188" s="89"/>
      <c r="G188" s="89" t="s">
        <v>79</v>
      </c>
      <c r="H188" s="83" t="s">
        <v>630</v>
      </c>
      <c r="I188" s="89"/>
      <c r="J188" s="89" t="s">
        <v>1041</v>
      </c>
      <c r="K188" s="83" t="s">
        <v>17</v>
      </c>
      <c r="L188" s="83" t="s">
        <v>70</v>
      </c>
      <c r="M188" s="83" t="s">
        <v>71</v>
      </c>
      <c r="N188" s="85" t="s">
        <v>632</v>
      </c>
      <c r="O188" s="86" t="s">
        <v>633</v>
      </c>
      <c r="P188" s="86" t="s">
        <v>147</v>
      </c>
      <c r="Q188" s="82">
        <v>4</v>
      </c>
      <c r="R188" s="87">
        <f t="shared" si="2"/>
        <v>132576</v>
      </c>
      <c r="S188" s="87">
        <v>74242.399999999994</v>
      </c>
      <c r="T188" s="87">
        <v>18560.599999999999</v>
      </c>
      <c r="U188" s="87">
        <v>39773</v>
      </c>
      <c r="V188" s="88"/>
      <c r="X188" s="72"/>
      <c r="Y188" s="72"/>
    </row>
    <row r="189" spans="1:25" ht="45" customHeight="1" x14ac:dyDescent="0.2">
      <c r="A189" s="82">
        <v>183</v>
      </c>
      <c r="B189" s="89" t="s">
        <v>1042</v>
      </c>
      <c r="C189" s="90" t="s">
        <v>94</v>
      </c>
      <c r="D189" s="89" t="s">
        <v>1043</v>
      </c>
      <c r="E189" s="89"/>
      <c r="F189" s="89"/>
      <c r="G189" s="89" t="s">
        <v>79</v>
      </c>
      <c r="H189" s="83" t="s">
        <v>630</v>
      </c>
      <c r="I189" s="89"/>
      <c r="J189" s="89" t="s">
        <v>1044</v>
      </c>
      <c r="K189" s="83" t="s">
        <v>17</v>
      </c>
      <c r="L189" s="83" t="s">
        <v>70</v>
      </c>
      <c r="M189" s="83" t="s">
        <v>71</v>
      </c>
      <c r="N189" s="85" t="s">
        <v>632</v>
      </c>
      <c r="O189" s="86" t="s">
        <v>633</v>
      </c>
      <c r="P189" s="86" t="s">
        <v>101</v>
      </c>
      <c r="Q189" s="82">
        <v>4</v>
      </c>
      <c r="R189" s="87">
        <f t="shared" si="2"/>
        <v>325886</v>
      </c>
      <c r="S189" s="87">
        <v>182496</v>
      </c>
      <c r="T189" s="87">
        <v>45624</v>
      </c>
      <c r="U189" s="87">
        <v>97766</v>
      </c>
      <c r="V189" s="88"/>
      <c r="X189" s="72"/>
      <c r="Y189" s="72"/>
    </row>
    <row r="190" spans="1:25" ht="45" customHeight="1" x14ac:dyDescent="0.2">
      <c r="A190" s="82">
        <v>184</v>
      </c>
      <c r="B190" s="89" t="s">
        <v>1045</v>
      </c>
      <c r="C190" s="90" t="s">
        <v>346</v>
      </c>
      <c r="D190" s="89" t="s">
        <v>1046</v>
      </c>
      <c r="E190" s="89"/>
      <c r="F190" s="89"/>
      <c r="G190" s="89" t="s">
        <v>79</v>
      </c>
      <c r="H190" s="83" t="s">
        <v>630</v>
      </c>
      <c r="I190" s="89"/>
      <c r="J190" s="89" t="s">
        <v>1047</v>
      </c>
      <c r="K190" s="83" t="s">
        <v>17</v>
      </c>
      <c r="L190" s="83" t="s">
        <v>70</v>
      </c>
      <c r="M190" s="83" t="s">
        <v>71</v>
      </c>
      <c r="N190" s="85" t="s">
        <v>632</v>
      </c>
      <c r="O190" s="86" t="s">
        <v>633</v>
      </c>
      <c r="P190" s="86" t="s">
        <v>73</v>
      </c>
      <c r="Q190" s="82">
        <v>8</v>
      </c>
      <c r="R190" s="87">
        <f t="shared" si="2"/>
        <v>178572</v>
      </c>
      <c r="S190" s="87">
        <v>100000</v>
      </c>
      <c r="T190" s="87">
        <v>25000</v>
      </c>
      <c r="U190" s="87">
        <v>53572</v>
      </c>
      <c r="V190" s="88"/>
      <c r="X190" s="72"/>
      <c r="Y190" s="72"/>
    </row>
    <row r="191" spans="1:25" ht="45" customHeight="1" x14ac:dyDescent="0.2">
      <c r="A191" s="82">
        <v>185</v>
      </c>
      <c r="B191" s="89" t="s">
        <v>1048</v>
      </c>
      <c r="C191" s="90" t="s">
        <v>94</v>
      </c>
      <c r="D191" s="89" t="s">
        <v>1049</v>
      </c>
      <c r="E191" s="89"/>
      <c r="F191" s="89"/>
      <c r="G191" s="89" t="s">
        <v>79</v>
      </c>
      <c r="H191" s="83" t="s">
        <v>630</v>
      </c>
      <c r="I191" s="89"/>
      <c r="J191" s="89" t="s">
        <v>1050</v>
      </c>
      <c r="K191" s="83" t="s">
        <v>17</v>
      </c>
      <c r="L191" s="83" t="s">
        <v>70</v>
      </c>
      <c r="M191" s="83" t="s">
        <v>71</v>
      </c>
      <c r="N191" s="85" t="s">
        <v>970</v>
      </c>
      <c r="O191" s="86" t="s">
        <v>660</v>
      </c>
      <c r="P191" s="86" t="s">
        <v>101</v>
      </c>
      <c r="Q191" s="82">
        <v>5</v>
      </c>
      <c r="R191" s="87">
        <f t="shared" si="2"/>
        <v>246936</v>
      </c>
      <c r="S191" s="87">
        <v>138284</v>
      </c>
      <c r="T191" s="87">
        <v>34571</v>
      </c>
      <c r="U191" s="87">
        <v>74081</v>
      </c>
      <c r="V191" s="88"/>
      <c r="X191" s="72"/>
      <c r="Y191" s="72"/>
    </row>
    <row r="192" spans="1:25" ht="45" customHeight="1" x14ac:dyDescent="0.2">
      <c r="A192" s="82">
        <v>186</v>
      </c>
      <c r="B192" s="89" t="s">
        <v>1051</v>
      </c>
      <c r="C192" s="90" t="s">
        <v>94</v>
      </c>
      <c r="D192" s="89" t="s">
        <v>1052</v>
      </c>
      <c r="E192" s="89"/>
      <c r="F192" s="89"/>
      <c r="G192" s="89" t="s">
        <v>79</v>
      </c>
      <c r="H192" s="83" t="s">
        <v>630</v>
      </c>
      <c r="I192" s="89"/>
      <c r="J192" s="89" t="s">
        <v>1053</v>
      </c>
      <c r="K192" s="83" t="s">
        <v>17</v>
      </c>
      <c r="L192" s="83" t="s">
        <v>70</v>
      </c>
      <c r="M192" s="83" t="s">
        <v>71</v>
      </c>
      <c r="N192" s="85" t="s">
        <v>632</v>
      </c>
      <c r="O192" s="86" t="s">
        <v>633</v>
      </c>
      <c r="P192" s="86" t="s">
        <v>101</v>
      </c>
      <c r="Q192" s="82">
        <v>4</v>
      </c>
      <c r="R192" s="87">
        <f t="shared" si="2"/>
        <v>357000</v>
      </c>
      <c r="S192" s="87">
        <v>199920</v>
      </c>
      <c r="T192" s="87">
        <v>49980</v>
      </c>
      <c r="U192" s="87">
        <v>107100</v>
      </c>
      <c r="V192" s="88"/>
      <c r="X192" s="72"/>
      <c r="Y192" s="72"/>
    </row>
    <row r="193" spans="1:25" ht="45" customHeight="1" x14ac:dyDescent="0.2">
      <c r="A193" s="82">
        <v>187</v>
      </c>
      <c r="B193" s="89" t="s">
        <v>1054</v>
      </c>
      <c r="C193" s="90" t="s">
        <v>654</v>
      </c>
      <c r="D193" s="89" t="s">
        <v>1055</v>
      </c>
      <c r="E193" s="89"/>
      <c r="F193" s="89"/>
      <c r="G193" s="89" t="s">
        <v>66</v>
      </c>
      <c r="H193" s="83" t="s">
        <v>630</v>
      </c>
      <c r="I193" s="89"/>
      <c r="J193" s="89" t="s">
        <v>1056</v>
      </c>
      <c r="K193" s="83" t="s">
        <v>17</v>
      </c>
      <c r="L193" s="83" t="s">
        <v>70</v>
      </c>
      <c r="M193" s="83" t="s">
        <v>71</v>
      </c>
      <c r="N193" s="85" t="s">
        <v>970</v>
      </c>
      <c r="O193" s="86" t="s">
        <v>660</v>
      </c>
      <c r="P193" s="86" t="s">
        <v>147</v>
      </c>
      <c r="Q193" s="82">
        <v>5</v>
      </c>
      <c r="R193" s="87">
        <f t="shared" si="2"/>
        <v>355759</v>
      </c>
      <c r="S193" s="87">
        <v>199224.8</v>
      </c>
      <c r="T193" s="87">
        <v>49806.2</v>
      </c>
      <c r="U193" s="87">
        <v>106728</v>
      </c>
      <c r="V193" s="88"/>
      <c r="X193" s="72"/>
      <c r="Y193" s="72"/>
    </row>
    <row r="194" spans="1:25" ht="45" customHeight="1" x14ac:dyDescent="0.2">
      <c r="A194" s="82">
        <v>188</v>
      </c>
      <c r="B194" s="89" t="s">
        <v>1057</v>
      </c>
      <c r="C194" s="90" t="s">
        <v>654</v>
      </c>
      <c r="D194" s="89" t="s">
        <v>1058</v>
      </c>
      <c r="E194" s="89"/>
      <c r="F194" s="89"/>
      <c r="G194" s="89" t="s">
        <v>79</v>
      </c>
      <c r="H194" s="83" t="s">
        <v>630</v>
      </c>
      <c r="I194" s="89"/>
      <c r="J194" s="89" t="s">
        <v>1059</v>
      </c>
      <c r="K194" s="83" t="s">
        <v>17</v>
      </c>
      <c r="L194" s="83" t="s">
        <v>70</v>
      </c>
      <c r="M194" s="83" t="s">
        <v>71</v>
      </c>
      <c r="N194" s="85" t="s">
        <v>970</v>
      </c>
      <c r="O194" s="86" t="s">
        <v>660</v>
      </c>
      <c r="P194" s="86" t="s">
        <v>147</v>
      </c>
      <c r="Q194" s="82">
        <v>5</v>
      </c>
      <c r="R194" s="87">
        <f t="shared" si="2"/>
        <v>357000</v>
      </c>
      <c r="S194" s="87">
        <v>199920</v>
      </c>
      <c r="T194" s="87">
        <v>49980</v>
      </c>
      <c r="U194" s="87">
        <v>107100</v>
      </c>
      <c r="V194" s="88"/>
      <c r="X194" s="72"/>
      <c r="Y194" s="72"/>
    </row>
    <row r="195" spans="1:25" ht="45" customHeight="1" x14ac:dyDescent="0.2">
      <c r="A195" s="82">
        <v>189</v>
      </c>
      <c r="B195" s="89" t="s">
        <v>1060</v>
      </c>
      <c r="C195" s="90" t="s">
        <v>75</v>
      </c>
      <c r="D195" s="89" t="s">
        <v>1061</v>
      </c>
      <c r="E195" s="89" t="s">
        <v>115</v>
      </c>
      <c r="F195" s="89" t="s">
        <v>1062</v>
      </c>
      <c r="G195" s="89" t="s">
        <v>79</v>
      </c>
      <c r="H195" s="83" t="s">
        <v>67</v>
      </c>
      <c r="I195" s="89" t="s">
        <v>1063</v>
      </c>
      <c r="J195" s="89" t="s">
        <v>1064</v>
      </c>
      <c r="K195" s="83" t="s">
        <v>17</v>
      </c>
      <c r="L195" s="83" t="s">
        <v>70</v>
      </c>
      <c r="M195" s="83" t="s">
        <v>71</v>
      </c>
      <c r="N195" s="85" t="s">
        <v>1065</v>
      </c>
      <c r="O195" s="86" t="s">
        <v>26</v>
      </c>
      <c r="P195" s="86" t="s">
        <v>147</v>
      </c>
      <c r="Q195" s="82">
        <v>1</v>
      </c>
      <c r="R195" s="87">
        <f t="shared" si="2"/>
        <v>210000</v>
      </c>
      <c r="S195" s="87">
        <v>117600</v>
      </c>
      <c r="T195" s="87">
        <v>29400</v>
      </c>
      <c r="U195" s="87">
        <v>63000</v>
      </c>
      <c r="V195" s="88"/>
      <c r="X195" s="72"/>
      <c r="Y195" s="72"/>
    </row>
    <row r="196" spans="1:25" ht="45" customHeight="1" x14ac:dyDescent="0.2">
      <c r="A196" s="82">
        <v>190</v>
      </c>
      <c r="B196" s="89" t="s">
        <v>1066</v>
      </c>
      <c r="C196" s="90" t="s">
        <v>94</v>
      </c>
      <c r="D196" s="89" t="s">
        <v>1067</v>
      </c>
      <c r="E196" s="89"/>
      <c r="F196" s="89"/>
      <c r="G196" s="89" t="s">
        <v>79</v>
      </c>
      <c r="H196" s="83" t="s">
        <v>630</v>
      </c>
      <c r="I196" s="89"/>
      <c r="J196" s="89" t="s">
        <v>1068</v>
      </c>
      <c r="K196" s="83" t="s">
        <v>17</v>
      </c>
      <c r="L196" s="83" t="s">
        <v>70</v>
      </c>
      <c r="M196" s="83" t="s">
        <v>71</v>
      </c>
      <c r="N196" s="85" t="s">
        <v>632</v>
      </c>
      <c r="O196" s="86" t="s">
        <v>633</v>
      </c>
      <c r="P196" s="86" t="s">
        <v>101</v>
      </c>
      <c r="Q196" s="82">
        <v>3</v>
      </c>
      <c r="R196" s="87">
        <f t="shared" si="2"/>
        <v>357000</v>
      </c>
      <c r="S196" s="87">
        <v>199920</v>
      </c>
      <c r="T196" s="87">
        <v>49980</v>
      </c>
      <c r="U196" s="87">
        <v>107100</v>
      </c>
      <c r="V196" s="88"/>
      <c r="X196" s="72"/>
      <c r="Y196" s="72"/>
    </row>
    <row r="197" spans="1:25" ht="45" customHeight="1" x14ac:dyDescent="0.2">
      <c r="A197" s="82">
        <v>191</v>
      </c>
      <c r="B197" s="89" t="s">
        <v>1069</v>
      </c>
      <c r="C197" s="90" t="s">
        <v>94</v>
      </c>
      <c r="D197" s="89" t="s">
        <v>1070</v>
      </c>
      <c r="E197" s="89" t="s">
        <v>788</v>
      </c>
      <c r="F197" s="89" t="s">
        <v>666</v>
      </c>
      <c r="G197" s="89" t="s">
        <v>79</v>
      </c>
      <c r="H197" s="83" t="s">
        <v>67</v>
      </c>
      <c r="I197" s="89" t="s">
        <v>1071</v>
      </c>
      <c r="J197" s="89"/>
      <c r="K197" s="83" t="s">
        <v>17</v>
      </c>
      <c r="L197" s="83" t="s">
        <v>70</v>
      </c>
      <c r="M197" s="83" t="s">
        <v>71</v>
      </c>
      <c r="N197" s="85" t="s">
        <v>632</v>
      </c>
      <c r="O197" s="86" t="s">
        <v>633</v>
      </c>
      <c r="P197" s="86" t="s">
        <v>73</v>
      </c>
      <c r="Q197" s="82">
        <v>4</v>
      </c>
      <c r="R197" s="87">
        <f t="shared" si="2"/>
        <v>139794</v>
      </c>
      <c r="S197" s="87">
        <v>78284</v>
      </c>
      <c r="T197" s="87">
        <v>19571</v>
      </c>
      <c r="U197" s="87">
        <v>41939</v>
      </c>
      <c r="V197" s="88"/>
      <c r="X197" s="72"/>
      <c r="Y197" s="72"/>
    </row>
    <row r="198" spans="1:25" ht="45" customHeight="1" x14ac:dyDescent="0.2">
      <c r="A198" s="82">
        <v>192</v>
      </c>
      <c r="B198" s="89" t="s">
        <v>1072</v>
      </c>
      <c r="C198" s="90" t="s">
        <v>62</v>
      </c>
      <c r="D198" s="89" t="s">
        <v>181</v>
      </c>
      <c r="E198" s="89" t="s">
        <v>165</v>
      </c>
      <c r="F198" s="89" t="s">
        <v>165</v>
      </c>
      <c r="G198" s="89" t="s">
        <v>66</v>
      </c>
      <c r="H198" s="83" t="s">
        <v>67</v>
      </c>
      <c r="I198" s="89" t="s">
        <v>1073</v>
      </c>
      <c r="J198" s="89" t="s">
        <v>1074</v>
      </c>
      <c r="K198" s="83" t="s">
        <v>17</v>
      </c>
      <c r="L198" s="83" t="s">
        <v>70</v>
      </c>
      <c r="M198" s="83" t="s">
        <v>71</v>
      </c>
      <c r="N198" s="85" t="s">
        <v>1075</v>
      </c>
      <c r="O198" s="86" t="s">
        <v>83</v>
      </c>
      <c r="P198" s="86" t="s">
        <v>73</v>
      </c>
      <c r="Q198" s="82">
        <v>2</v>
      </c>
      <c r="R198" s="87">
        <f t="shared" si="2"/>
        <v>60000</v>
      </c>
      <c r="S198" s="87">
        <v>33600</v>
      </c>
      <c r="T198" s="87">
        <v>8400</v>
      </c>
      <c r="U198" s="87">
        <v>18000</v>
      </c>
      <c r="V198" s="88"/>
      <c r="X198" s="72"/>
      <c r="Y198" s="72"/>
    </row>
    <row r="199" spans="1:25" ht="45" customHeight="1" x14ac:dyDescent="0.2">
      <c r="A199" s="82">
        <v>193</v>
      </c>
      <c r="B199" s="89" t="s">
        <v>1076</v>
      </c>
      <c r="C199" s="90" t="s">
        <v>94</v>
      </c>
      <c r="D199" s="89" t="s">
        <v>755</v>
      </c>
      <c r="E199" s="89" t="s">
        <v>1077</v>
      </c>
      <c r="F199" s="89" t="s">
        <v>1078</v>
      </c>
      <c r="G199" s="89" t="s">
        <v>66</v>
      </c>
      <c r="H199" s="83" t="s">
        <v>67</v>
      </c>
      <c r="I199" s="89" t="s">
        <v>1079</v>
      </c>
      <c r="J199" s="89"/>
      <c r="K199" s="83" t="s">
        <v>17</v>
      </c>
      <c r="L199" s="83" t="s">
        <v>70</v>
      </c>
      <c r="M199" s="83" t="s">
        <v>71</v>
      </c>
      <c r="N199" s="85" t="s">
        <v>632</v>
      </c>
      <c r="O199" s="86" t="s">
        <v>633</v>
      </c>
      <c r="P199" s="86" t="s">
        <v>73</v>
      </c>
      <c r="Q199" s="82">
        <v>2</v>
      </c>
      <c r="R199" s="87">
        <f t="shared" si="2"/>
        <v>230502</v>
      </c>
      <c r="S199" s="87">
        <v>129080.8</v>
      </c>
      <c r="T199" s="87">
        <v>32270.2</v>
      </c>
      <c r="U199" s="87">
        <v>69151</v>
      </c>
      <c r="V199" s="88"/>
      <c r="X199" s="72"/>
      <c r="Y199" s="72"/>
    </row>
    <row r="200" spans="1:25" ht="45" customHeight="1" x14ac:dyDescent="0.2">
      <c r="A200" s="82">
        <v>194</v>
      </c>
      <c r="B200" s="89" t="s">
        <v>1080</v>
      </c>
      <c r="C200" s="90" t="s">
        <v>654</v>
      </c>
      <c r="D200" s="89" t="s">
        <v>1081</v>
      </c>
      <c r="E200" s="89" t="s">
        <v>542</v>
      </c>
      <c r="F200" s="89" t="s">
        <v>1082</v>
      </c>
      <c r="G200" s="89" t="s">
        <v>66</v>
      </c>
      <c r="H200" s="83" t="s">
        <v>67</v>
      </c>
      <c r="I200" s="89" t="s">
        <v>1083</v>
      </c>
      <c r="J200" s="89" t="s">
        <v>1084</v>
      </c>
      <c r="K200" s="83" t="s">
        <v>17</v>
      </c>
      <c r="L200" s="83" t="s">
        <v>70</v>
      </c>
      <c r="M200" s="83" t="s">
        <v>71</v>
      </c>
      <c r="N200" s="85" t="s">
        <v>632</v>
      </c>
      <c r="O200" s="86" t="s">
        <v>633</v>
      </c>
      <c r="P200" s="86" t="s">
        <v>147</v>
      </c>
      <c r="Q200" s="82">
        <v>1</v>
      </c>
      <c r="R200" s="87">
        <f t="shared" ref="R200:R257" si="3">SUM(S200:U200)</f>
        <v>132517</v>
      </c>
      <c r="S200" s="87">
        <v>74208.800000000003</v>
      </c>
      <c r="T200" s="87">
        <v>18552.2</v>
      </c>
      <c r="U200" s="87">
        <v>39756</v>
      </c>
      <c r="V200" s="88"/>
      <c r="X200" s="72"/>
      <c r="Y200" s="72"/>
    </row>
    <row r="201" spans="1:25" ht="45" customHeight="1" x14ac:dyDescent="0.2">
      <c r="A201" s="82">
        <v>195</v>
      </c>
      <c r="B201" s="89" t="s">
        <v>1085</v>
      </c>
      <c r="C201" s="90" t="s">
        <v>654</v>
      </c>
      <c r="D201" s="89" t="s">
        <v>1086</v>
      </c>
      <c r="E201" s="89"/>
      <c r="F201" s="89"/>
      <c r="G201" s="89" t="s">
        <v>79</v>
      </c>
      <c r="H201" s="83" t="s">
        <v>630</v>
      </c>
      <c r="I201" s="89"/>
      <c r="J201" s="89" t="s">
        <v>1087</v>
      </c>
      <c r="K201" s="83" t="s">
        <v>17</v>
      </c>
      <c r="L201" s="83" t="s">
        <v>70</v>
      </c>
      <c r="M201" s="83" t="s">
        <v>71</v>
      </c>
      <c r="N201" s="85" t="s">
        <v>632</v>
      </c>
      <c r="O201" s="86" t="s">
        <v>633</v>
      </c>
      <c r="P201" s="86" t="s">
        <v>147</v>
      </c>
      <c r="Q201" s="82">
        <v>5</v>
      </c>
      <c r="R201" s="87">
        <f t="shared" si="3"/>
        <v>233406</v>
      </c>
      <c r="S201" s="87">
        <v>130707.2</v>
      </c>
      <c r="T201" s="87">
        <v>32676.799999999999</v>
      </c>
      <c r="U201" s="87">
        <v>70022</v>
      </c>
      <c r="V201" s="88"/>
      <c r="X201" s="72"/>
      <c r="Y201" s="72"/>
    </row>
    <row r="202" spans="1:25" ht="45" customHeight="1" x14ac:dyDescent="0.2">
      <c r="A202" s="82">
        <v>196</v>
      </c>
      <c r="B202" s="89" t="s">
        <v>1088</v>
      </c>
      <c r="C202" s="90" t="s">
        <v>94</v>
      </c>
      <c r="D202" s="89" t="s">
        <v>1089</v>
      </c>
      <c r="E202" s="89"/>
      <c r="F202" s="89"/>
      <c r="G202" s="89" t="s">
        <v>79</v>
      </c>
      <c r="H202" s="83" t="s">
        <v>630</v>
      </c>
      <c r="I202" s="89"/>
      <c r="J202" s="89" t="s">
        <v>1090</v>
      </c>
      <c r="K202" s="83" t="s">
        <v>17</v>
      </c>
      <c r="L202" s="83" t="s">
        <v>70</v>
      </c>
      <c r="M202" s="83" t="s">
        <v>71</v>
      </c>
      <c r="N202" s="85" t="s">
        <v>632</v>
      </c>
      <c r="O202" s="86" t="s">
        <v>633</v>
      </c>
      <c r="P202" s="86" t="s">
        <v>101</v>
      </c>
      <c r="Q202" s="82">
        <v>8</v>
      </c>
      <c r="R202" s="87">
        <f t="shared" si="3"/>
        <v>357000</v>
      </c>
      <c r="S202" s="87">
        <v>199920</v>
      </c>
      <c r="T202" s="87">
        <v>49980</v>
      </c>
      <c r="U202" s="87">
        <v>107100</v>
      </c>
      <c r="V202" s="88"/>
      <c r="X202" s="72"/>
      <c r="Y202" s="72"/>
    </row>
    <row r="203" spans="1:25" ht="45" customHeight="1" x14ac:dyDescent="0.2">
      <c r="A203" s="82">
        <v>197</v>
      </c>
      <c r="B203" s="89" t="s">
        <v>1091</v>
      </c>
      <c r="C203" s="90" t="s">
        <v>852</v>
      </c>
      <c r="D203" s="89" t="s">
        <v>1092</v>
      </c>
      <c r="E203" s="89" t="s">
        <v>165</v>
      </c>
      <c r="F203" s="89" t="s">
        <v>1093</v>
      </c>
      <c r="G203" s="89" t="s">
        <v>66</v>
      </c>
      <c r="H203" s="83" t="s">
        <v>67</v>
      </c>
      <c r="I203" s="89" t="s">
        <v>1094</v>
      </c>
      <c r="J203" s="89" t="s">
        <v>1095</v>
      </c>
      <c r="K203" s="83" t="s">
        <v>17</v>
      </c>
      <c r="L203" s="83" t="s">
        <v>70</v>
      </c>
      <c r="M203" s="83" t="s">
        <v>71</v>
      </c>
      <c r="N203" s="85" t="s">
        <v>632</v>
      </c>
      <c r="O203" s="86" t="s">
        <v>633</v>
      </c>
      <c r="P203" s="86" t="s">
        <v>101</v>
      </c>
      <c r="Q203" s="82">
        <v>9</v>
      </c>
      <c r="R203" s="87">
        <f t="shared" si="3"/>
        <v>227594</v>
      </c>
      <c r="S203" s="87">
        <v>127452</v>
      </c>
      <c r="T203" s="87">
        <v>31863</v>
      </c>
      <c r="U203" s="87">
        <v>68279</v>
      </c>
      <c r="V203" s="88"/>
      <c r="X203" s="72"/>
      <c r="Y203" s="72"/>
    </row>
    <row r="204" spans="1:25" ht="45" customHeight="1" x14ac:dyDescent="0.2">
      <c r="A204" s="82">
        <v>198</v>
      </c>
      <c r="B204" s="89" t="s">
        <v>1096</v>
      </c>
      <c r="C204" s="90" t="s">
        <v>852</v>
      </c>
      <c r="D204" s="89" t="s">
        <v>1097</v>
      </c>
      <c r="E204" s="89" t="s">
        <v>725</v>
      </c>
      <c r="F204" s="89" t="s">
        <v>725</v>
      </c>
      <c r="G204" s="89" t="s">
        <v>79</v>
      </c>
      <c r="H204" s="83" t="s">
        <v>67</v>
      </c>
      <c r="I204" s="89" t="s">
        <v>1098</v>
      </c>
      <c r="J204" s="89" t="s">
        <v>1099</v>
      </c>
      <c r="K204" s="83" t="s">
        <v>17</v>
      </c>
      <c r="L204" s="83" t="s">
        <v>70</v>
      </c>
      <c r="M204" s="83" t="s">
        <v>71</v>
      </c>
      <c r="N204" s="85" t="s">
        <v>632</v>
      </c>
      <c r="O204" s="86" t="s">
        <v>633</v>
      </c>
      <c r="P204" s="86" t="s">
        <v>101</v>
      </c>
      <c r="Q204" s="82">
        <v>6</v>
      </c>
      <c r="R204" s="87">
        <f t="shared" si="3"/>
        <v>180856</v>
      </c>
      <c r="S204" s="87">
        <v>101279.2</v>
      </c>
      <c r="T204" s="87">
        <v>25319.8</v>
      </c>
      <c r="U204" s="87">
        <v>54257</v>
      </c>
      <c r="V204" s="88"/>
      <c r="X204" s="72"/>
      <c r="Y204" s="72"/>
    </row>
    <row r="205" spans="1:25" ht="45" customHeight="1" x14ac:dyDescent="0.2">
      <c r="A205" s="82">
        <v>199</v>
      </c>
      <c r="B205" s="89" t="s">
        <v>1100</v>
      </c>
      <c r="C205" s="90" t="s">
        <v>85</v>
      </c>
      <c r="D205" s="89" t="s">
        <v>1101</v>
      </c>
      <c r="E205" s="89" t="s">
        <v>261</v>
      </c>
      <c r="F205" s="89" t="s">
        <v>435</v>
      </c>
      <c r="G205" s="89" t="s">
        <v>66</v>
      </c>
      <c r="H205" s="83" t="s">
        <v>67</v>
      </c>
      <c r="I205" s="89" t="s">
        <v>1102</v>
      </c>
      <c r="J205" s="89" t="s">
        <v>1103</v>
      </c>
      <c r="K205" s="83" t="s">
        <v>17</v>
      </c>
      <c r="L205" s="83" t="s">
        <v>70</v>
      </c>
      <c r="M205" s="83" t="s">
        <v>71</v>
      </c>
      <c r="N205" s="85" t="s">
        <v>1104</v>
      </c>
      <c r="O205" s="86" t="s">
        <v>83</v>
      </c>
      <c r="P205" s="86"/>
      <c r="Q205" s="82">
        <v>1</v>
      </c>
      <c r="R205" s="87">
        <f t="shared" si="3"/>
        <v>46767.45</v>
      </c>
      <c r="S205" s="87">
        <v>25036.92</v>
      </c>
      <c r="T205" s="87">
        <v>6259.23</v>
      </c>
      <c r="U205" s="87">
        <v>15471.3</v>
      </c>
      <c r="V205" s="88"/>
      <c r="X205" s="72"/>
      <c r="Y205" s="72"/>
    </row>
    <row r="206" spans="1:25" ht="45" customHeight="1" x14ac:dyDescent="0.2">
      <c r="A206" s="82">
        <v>200</v>
      </c>
      <c r="B206" s="89" t="s">
        <v>1105</v>
      </c>
      <c r="C206" s="90" t="s">
        <v>62</v>
      </c>
      <c r="D206" s="89" t="s">
        <v>1106</v>
      </c>
      <c r="E206" s="89" t="s">
        <v>910</v>
      </c>
      <c r="F206" s="89" t="s">
        <v>1107</v>
      </c>
      <c r="G206" s="89" t="s">
        <v>79</v>
      </c>
      <c r="H206" s="83" t="s">
        <v>67</v>
      </c>
      <c r="I206" s="89" t="s">
        <v>1108</v>
      </c>
      <c r="J206" s="89" t="s">
        <v>1109</v>
      </c>
      <c r="K206" s="83" t="s">
        <v>17</v>
      </c>
      <c r="L206" s="83" t="s">
        <v>70</v>
      </c>
      <c r="M206" s="83" t="s">
        <v>71</v>
      </c>
      <c r="N206" s="85" t="s">
        <v>689</v>
      </c>
      <c r="O206" s="86" t="s">
        <v>83</v>
      </c>
      <c r="P206" s="86" t="s">
        <v>92</v>
      </c>
      <c r="Q206" s="82">
        <v>6</v>
      </c>
      <c r="R206" s="87">
        <f t="shared" si="3"/>
        <v>39900</v>
      </c>
      <c r="S206" s="87">
        <v>22344</v>
      </c>
      <c r="T206" s="87">
        <v>5586</v>
      </c>
      <c r="U206" s="87">
        <v>11970</v>
      </c>
      <c r="V206" s="88"/>
      <c r="X206" s="72"/>
      <c r="Y206" s="72"/>
    </row>
    <row r="207" spans="1:25" ht="45" customHeight="1" x14ac:dyDescent="0.2">
      <c r="A207" s="82">
        <v>201</v>
      </c>
      <c r="B207" s="89" t="s">
        <v>1110</v>
      </c>
      <c r="C207" s="90" t="s">
        <v>346</v>
      </c>
      <c r="D207" s="89" t="s">
        <v>1111</v>
      </c>
      <c r="E207" s="89"/>
      <c r="F207" s="89"/>
      <c r="G207" s="89" t="s">
        <v>79</v>
      </c>
      <c r="H207" s="83" t="s">
        <v>630</v>
      </c>
      <c r="I207" s="89"/>
      <c r="J207" s="89" t="s">
        <v>1112</v>
      </c>
      <c r="K207" s="83" t="s">
        <v>17</v>
      </c>
      <c r="L207" s="83" t="s">
        <v>70</v>
      </c>
      <c r="M207" s="83" t="s">
        <v>71</v>
      </c>
      <c r="N207" s="85" t="s">
        <v>632</v>
      </c>
      <c r="O207" s="86" t="s">
        <v>633</v>
      </c>
      <c r="P207" s="86" t="s">
        <v>147</v>
      </c>
      <c r="Q207" s="82">
        <v>4</v>
      </c>
      <c r="R207" s="87">
        <f t="shared" si="3"/>
        <v>255773.56</v>
      </c>
      <c r="S207" s="87">
        <v>143232.79999999999</v>
      </c>
      <c r="T207" s="87">
        <v>35808.199999999997</v>
      </c>
      <c r="U207" s="87">
        <v>76732.56</v>
      </c>
      <c r="V207" s="88"/>
      <c r="X207" s="72"/>
      <c r="Y207" s="72"/>
    </row>
    <row r="208" spans="1:25" ht="45" customHeight="1" x14ac:dyDescent="0.2">
      <c r="A208" s="82">
        <v>202</v>
      </c>
      <c r="B208" s="89" t="s">
        <v>1113</v>
      </c>
      <c r="C208" s="90" t="s">
        <v>94</v>
      </c>
      <c r="D208" s="89" t="s">
        <v>1114</v>
      </c>
      <c r="E208" s="89"/>
      <c r="F208" s="89"/>
      <c r="G208" s="89" t="s">
        <v>79</v>
      </c>
      <c r="H208" s="83" t="s">
        <v>630</v>
      </c>
      <c r="I208" s="89"/>
      <c r="J208" s="89" t="s">
        <v>1115</v>
      </c>
      <c r="K208" s="83" t="s">
        <v>17</v>
      </c>
      <c r="L208" s="83" t="s">
        <v>70</v>
      </c>
      <c r="M208" s="83" t="s">
        <v>71</v>
      </c>
      <c r="N208" s="85" t="s">
        <v>632</v>
      </c>
      <c r="O208" s="86" t="s">
        <v>633</v>
      </c>
      <c r="P208" s="86" t="s">
        <v>73</v>
      </c>
      <c r="Q208" s="82">
        <v>6</v>
      </c>
      <c r="R208" s="87">
        <f t="shared" si="3"/>
        <v>246289.64</v>
      </c>
      <c r="S208" s="87">
        <v>137921.60000000001</v>
      </c>
      <c r="T208" s="87">
        <v>34480.400000000001</v>
      </c>
      <c r="U208" s="87">
        <v>73887.64</v>
      </c>
      <c r="V208" s="88"/>
      <c r="X208" s="72"/>
      <c r="Y208" s="72"/>
    </row>
    <row r="209" spans="1:25" ht="45" customHeight="1" x14ac:dyDescent="0.2">
      <c r="A209" s="82">
        <v>203</v>
      </c>
      <c r="B209" s="89" t="s">
        <v>1116</v>
      </c>
      <c r="C209" s="90" t="s">
        <v>654</v>
      </c>
      <c r="D209" s="89" t="s">
        <v>121</v>
      </c>
      <c r="E209" s="89" t="s">
        <v>201</v>
      </c>
      <c r="F209" s="89" t="s">
        <v>995</v>
      </c>
      <c r="G209" s="89" t="s">
        <v>79</v>
      </c>
      <c r="H209" s="83" t="s">
        <v>67</v>
      </c>
      <c r="I209" s="89" t="s">
        <v>1117</v>
      </c>
      <c r="J209" s="89" t="s">
        <v>1118</v>
      </c>
      <c r="K209" s="83" t="s">
        <v>17</v>
      </c>
      <c r="L209" s="83" t="s">
        <v>70</v>
      </c>
      <c r="M209" s="83" t="s">
        <v>71</v>
      </c>
      <c r="N209" s="85" t="s">
        <v>632</v>
      </c>
      <c r="O209" s="86" t="s">
        <v>633</v>
      </c>
      <c r="P209" s="86" t="s">
        <v>147</v>
      </c>
      <c r="Q209" s="82">
        <v>1</v>
      </c>
      <c r="R209" s="87">
        <f t="shared" si="3"/>
        <v>155633</v>
      </c>
      <c r="S209" s="87">
        <v>87154.4</v>
      </c>
      <c r="T209" s="87">
        <v>21788.6</v>
      </c>
      <c r="U209" s="87">
        <v>46690</v>
      </c>
      <c r="V209" s="88"/>
      <c r="X209" s="72"/>
      <c r="Y209" s="72"/>
    </row>
    <row r="210" spans="1:25" ht="45" customHeight="1" x14ac:dyDescent="0.2">
      <c r="A210" s="82">
        <v>204</v>
      </c>
      <c r="B210" s="89" t="s">
        <v>1119</v>
      </c>
      <c r="C210" s="90" t="s">
        <v>852</v>
      </c>
      <c r="D210" s="89" t="s">
        <v>1120</v>
      </c>
      <c r="E210" s="89" t="s">
        <v>489</v>
      </c>
      <c r="F210" s="89" t="s">
        <v>1121</v>
      </c>
      <c r="G210" s="89" t="s">
        <v>79</v>
      </c>
      <c r="H210" s="83" t="s">
        <v>67</v>
      </c>
      <c r="I210" s="89" t="s">
        <v>1122</v>
      </c>
      <c r="J210" s="89" t="s">
        <v>1123</v>
      </c>
      <c r="K210" s="83" t="s">
        <v>17</v>
      </c>
      <c r="L210" s="83" t="s">
        <v>70</v>
      </c>
      <c r="M210" s="83" t="s">
        <v>71</v>
      </c>
      <c r="N210" s="85" t="s">
        <v>632</v>
      </c>
      <c r="O210" s="86" t="s">
        <v>633</v>
      </c>
      <c r="P210" s="86" t="s">
        <v>101</v>
      </c>
      <c r="Q210" s="82">
        <v>1</v>
      </c>
      <c r="R210" s="87">
        <f t="shared" si="3"/>
        <v>166208</v>
      </c>
      <c r="S210" s="87">
        <v>93076</v>
      </c>
      <c r="T210" s="87">
        <v>23269</v>
      </c>
      <c r="U210" s="87">
        <v>49863</v>
      </c>
      <c r="V210" s="88"/>
      <c r="X210" s="72"/>
      <c r="Y210" s="72"/>
    </row>
    <row r="211" spans="1:25" ht="45" customHeight="1" x14ac:dyDescent="0.2">
      <c r="A211" s="82">
        <v>205</v>
      </c>
      <c r="B211" s="89" t="s">
        <v>1124</v>
      </c>
      <c r="C211" s="90" t="s">
        <v>852</v>
      </c>
      <c r="D211" s="89" t="s">
        <v>1125</v>
      </c>
      <c r="E211" s="89"/>
      <c r="F211" s="89"/>
      <c r="G211" s="89" t="s">
        <v>79</v>
      </c>
      <c r="H211" s="83" t="s">
        <v>630</v>
      </c>
      <c r="I211" s="89"/>
      <c r="J211" s="89" t="s">
        <v>1126</v>
      </c>
      <c r="K211" s="83" t="s">
        <v>17</v>
      </c>
      <c r="L211" s="83" t="s">
        <v>70</v>
      </c>
      <c r="M211" s="83" t="s">
        <v>71</v>
      </c>
      <c r="N211" s="85" t="s">
        <v>970</v>
      </c>
      <c r="O211" s="86" t="s">
        <v>660</v>
      </c>
      <c r="P211" s="86" t="s">
        <v>101</v>
      </c>
      <c r="Q211" s="82">
        <v>6</v>
      </c>
      <c r="R211" s="87">
        <f t="shared" si="3"/>
        <v>356298</v>
      </c>
      <c r="S211" s="87">
        <v>199526.39999999999</v>
      </c>
      <c r="T211" s="87">
        <v>49881.599999999999</v>
      </c>
      <c r="U211" s="87">
        <v>106890</v>
      </c>
      <c r="V211" s="88"/>
      <c r="X211" s="72"/>
      <c r="Y211" s="72"/>
    </row>
    <row r="212" spans="1:25" ht="45" customHeight="1" x14ac:dyDescent="0.2">
      <c r="A212" s="82">
        <v>206</v>
      </c>
      <c r="B212" s="89" t="s">
        <v>1127</v>
      </c>
      <c r="C212" s="90" t="s">
        <v>654</v>
      </c>
      <c r="D212" s="89" t="s">
        <v>1128</v>
      </c>
      <c r="E212" s="89"/>
      <c r="F212" s="89"/>
      <c r="G212" s="89" t="s">
        <v>79</v>
      </c>
      <c r="H212" s="83" t="s">
        <v>630</v>
      </c>
      <c r="I212" s="89"/>
      <c r="J212" s="89" t="s">
        <v>1129</v>
      </c>
      <c r="K212" s="83" t="s">
        <v>17</v>
      </c>
      <c r="L212" s="83" t="s">
        <v>70</v>
      </c>
      <c r="M212" s="83" t="s">
        <v>71</v>
      </c>
      <c r="N212" s="85" t="s">
        <v>632</v>
      </c>
      <c r="O212" s="86" t="s">
        <v>633</v>
      </c>
      <c r="P212" s="86" t="s">
        <v>147</v>
      </c>
      <c r="Q212" s="82">
        <v>5</v>
      </c>
      <c r="R212" s="87">
        <f t="shared" si="3"/>
        <v>150284</v>
      </c>
      <c r="S212" s="87">
        <v>84158.399999999994</v>
      </c>
      <c r="T212" s="87">
        <v>21039.599999999999</v>
      </c>
      <c r="U212" s="87">
        <v>45086</v>
      </c>
      <c r="V212" s="88"/>
      <c r="X212" s="72"/>
      <c r="Y212" s="72"/>
    </row>
    <row r="213" spans="1:25" ht="45" customHeight="1" x14ac:dyDescent="0.2">
      <c r="A213" s="82">
        <v>207</v>
      </c>
      <c r="B213" s="89" t="s">
        <v>1130</v>
      </c>
      <c r="C213" s="90" t="s">
        <v>94</v>
      </c>
      <c r="D213" s="89" t="s">
        <v>1131</v>
      </c>
      <c r="E213" s="89" t="s">
        <v>64</v>
      </c>
      <c r="F213" s="89" t="s">
        <v>348</v>
      </c>
      <c r="G213" s="89" t="s">
        <v>79</v>
      </c>
      <c r="H213" s="83" t="s">
        <v>67</v>
      </c>
      <c r="I213" s="89" t="s">
        <v>1132</v>
      </c>
      <c r="J213" s="89" t="s">
        <v>1133</v>
      </c>
      <c r="K213" s="83" t="s">
        <v>17</v>
      </c>
      <c r="L213" s="83" t="s">
        <v>70</v>
      </c>
      <c r="M213" s="83" t="s">
        <v>71</v>
      </c>
      <c r="N213" s="85" t="s">
        <v>1134</v>
      </c>
      <c r="O213" s="86" t="s">
        <v>26</v>
      </c>
      <c r="P213" s="86"/>
      <c r="Q213" s="82">
        <v>1</v>
      </c>
      <c r="R213" s="87">
        <f t="shared" si="3"/>
        <v>186000</v>
      </c>
      <c r="S213" s="87">
        <v>103760</v>
      </c>
      <c r="T213" s="87">
        <v>25940</v>
      </c>
      <c r="U213" s="87">
        <v>56300</v>
      </c>
      <c r="V213" s="88"/>
      <c r="X213" s="72"/>
      <c r="Y213" s="72"/>
    </row>
    <row r="214" spans="1:25" ht="45" customHeight="1" x14ac:dyDescent="0.2">
      <c r="A214" s="82">
        <v>208</v>
      </c>
      <c r="B214" s="89" t="s">
        <v>1135</v>
      </c>
      <c r="C214" s="90" t="s">
        <v>852</v>
      </c>
      <c r="D214" s="89" t="s">
        <v>1136</v>
      </c>
      <c r="E214" s="89" t="s">
        <v>1137</v>
      </c>
      <c r="F214" s="89" t="s">
        <v>1138</v>
      </c>
      <c r="G214" s="89" t="s">
        <v>79</v>
      </c>
      <c r="H214" s="83" t="s">
        <v>67</v>
      </c>
      <c r="I214" s="89" t="s">
        <v>1139</v>
      </c>
      <c r="J214" s="89" t="s">
        <v>1140</v>
      </c>
      <c r="K214" s="83" t="s">
        <v>17</v>
      </c>
      <c r="L214" s="83" t="s">
        <v>70</v>
      </c>
      <c r="M214" s="83" t="s">
        <v>71</v>
      </c>
      <c r="N214" s="85" t="s">
        <v>1141</v>
      </c>
      <c r="O214" s="86" t="s">
        <v>26</v>
      </c>
      <c r="P214" s="86"/>
      <c r="Q214" s="82">
        <v>1</v>
      </c>
      <c r="R214" s="87">
        <f t="shared" si="3"/>
        <v>40950</v>
      </c>
      <c r="S214" s="87">
        <v>27300</v>
      </c>
      <c r="T214" s="87">
        <v>6825</v>
      </c>
      <c r="U214" s="87">
        <v>6825</v>
      </c>
      <c r="V214" s="88"/>
      <c r="X214" s="72"/>
      <c r="Y214" s="72"/>
    </row>
    <row r="215" spans="1:25" ht="45" customHeight="1" x14ac:dyDescent="0.2">
      <c r="A215" s="82">
        <v>209</v>
      </c>
      <c r="B215" s="89" t="s">
        <v>1142</v>
      </c>
      <c r="C215" s="90" t="s">
        <v>85</v>
      </c>
      <c r="D215" s="89" t="s">
        <v>1143</v>
      </c>
      <c r="E215" s="89" t="s">
        <v>201</v>
      </c>
      <c r="F215" s="89" t="s">
        <v>318</v>
      </c>
      <c r="G215" s="89" t="s">
        <v>79</v>
      </c>
      <c r="H215" s="83" t="s">
        <v>67</v>
      </c>
      <c r="I215" s="89" t="s">
        <v>1144</v>
      </c>
      <c r="J215" s="89" t="s">
        <v>1145</v>
      </c>
      <c r="K215" s="83" t="s">
        <v>17</v>
      </c>
      <c r="L215" s="83" t="s">
        <v>70</v>
      </c>
      <c r="M215" s="83" t="s">
        <v>71</v>
      </c>
      <c r="N215" s="85" t="s">
        <v>1146</v>
      </c>
      <c r="O215" s="86" t="s">
        <v>26</v>
      </c>
      <c r="P215" s="86" t="s">
        <v>147</v>
      </c>
      <c r="Q215" s="82">
        <v>2</v>
      </c>
      <c r="R215" s="87">
        <f t="shared" si="3"/>
        <v>36106</v>
      </c>
      <c r="S215" s="87">
        <v>20005</v>
      </c>
      <c r="T215" s="87">
        <v>5001</v>
      </c>
      <c r="U215" s="87">
        <v>11100</v>
      </c>
      <c r="V215" s="88"/>
      <c r="X215" s="72"/>
      <c r="Y215" s="72"/>
    </row>
    <row r="216" spans="1:25" ht="45" customHeight="1" x14ac:dyDescent="0.2">
      <c r="A216" s="82">
        <v>210</v>
      </c>
      <c r="B216" s="89" t="s">
        <v>1147</v>
      </c>
      <c r="C216" s="90" t="s">
        <v>852</v>
      </c>
      <c r="D216" s="89" t="s">
        <v>1148</v>
      </c>
      <c r="E216" s="89" t="s">
        <v>896</v>
      </c>
      <c r="F216" s="89" t="s">
        <v>1149</v>
      </c>
      <c r="G216" s="89" t="s">
        <v>79</v>
      </c>
      <c r="H216" s="83" t="s">
        <v>67</v>
      </c>
      <c r="I216" s="89" t="s">
        <v>1150</v>
      </c>
      <c r="J216" s="89" t="s">
        <v>1151</v>
      </c>
      <c r="K216" s="83" t="s">
        <v>17</v>
      </c>
      <c r="L216" s="83" t="s">
        <v>70</v>
      </c>
      <c r="M216" s="83" t="s">
        <v>71</v>
      </c>
      <c r="N216" s="85" t="s">
        <v>632</v>
      </c>
      <c r="O216" s="86" t="s">
        <v>633</v>
      </c>
      <c r="P216" s="86" t="s">
        <v>101</v>
      </c>
      <c r="Q216" s="82">
        <v>5</v>
      </c>
      <c r="R216" s="87">
        <f t="shared" si="3"/>
        <v>138665</v>
      </c>
      <c r="S216" s="87">
        <v>77652</v>
      </c>
      <c r="T216" s="87">
        <v>19413</v>
      </c>
      <c r="U216" s="87">
        <v>41600</v>
      </c>
      <c r="V216" s="88"/>
      <c r="X216" s="72"/>
      <c r="Y216" s="72"/>
    </row>
    <row r="217" spans="1:25" ht="45" customHeight="1" x14ac:dyDescent="0.2">
      <c r="A217" s="82">
        <v>211</v>
      </c>
      <c r="B217" s="89" t="s">
        <v>1152</v>
      </c>
      <c r="C217" s="90" t="s">
        <v>852</v>
      </c>
      <c r="D217" s="89" t="s">
        <v>1153</v>
      </c>
      <c r="E217" s="89"/>
      <c r="F217" s="89"/>
      <c r="G217" s="89" t="s">
        <v>79</v>
      </c>
      <c r="H217" s="83" t="s">
        <v>630</v>
      </c>
      <c r="I217" s="89"/>
      <c r="J217" s="89" t="s">
        <v>1154</v>
      </c>
      <c r="K217" s="83" t="s">
        <v>17</v>
      </c>
      <c r="L217" s="83" t="s">
        <v>70</v>
      </c>
      <c r="M217" s="83" t="s">
        <v>71</v>
      </c>
      <c r="N217" s="85" t="s">
        <v>632</v>
      </c>
      <c r="O217" s="86" t="s">
        <v>633</v>
      </c>
      <c r="P217" s="86" t="s">
        <v>101</v>
      </c>
      <c r="Q217" s="82">
        <v>5</v>
      </c>
      <c r="R217" s="87">
        <f t="shared" si="3"/>
        <v>244721</v>
      </c>
      <c r="S217" s="87">
        <v>137043.20000000001</v>
      </c>
      <c r="T217" s="87">
        <v>34260.800000000003</v>
      </c>
      <c r="U217" s="87">
        <v>73417</v>
      </c>
      <c r="V217" s="88"/>
      <c r="X217" s="72"/>
      <c r="Y217" s="72"/>
    </row>
    <row r="218" spans="1:25" ht="45" customHeight="1" x14ac:dyDescent="0.2">
      <c r="A218" s="82">
        <v>212</v>
      </c>
      <c r="B218" s="89" t="s">
        <v>1155</v>
      </c>
      <c r="C218" s="90" t="s">
        <v>654</v>
      </c>
      <c r="D218" s="89" t="s">
        <v>1156</v>
      </c>
      <c r="E218" s="89"/>
      <c r="F218" s="89"/>
      <c r="G218" s="89" t="s">
        <v>79</v>
      </c>
      <c r="H218" s="83" t="s">
        <v>630</v>
      </c>
      <c r="I218" s="89"/>
      <c r="J218" s="89" t="s">
        <v>1157</v>
      </c>
      <c r="K218" s="83" t="s">
        <v>17</v>
      </c>
      <c r="L218" s="83" t="s">
        <v>70</v>
      </c>
      <c r="M218" s="83" t="s">
        <v>71</v>
      </c>
      <c r="N218" s="85" t="s">
        <v>632</v>
      </c>
      <c r="O218" s="86" t="s">
        <v>633</v>
      </c>
      <c r="P218" s="86" t="s">
        <v>147</v>
      </c>
      <c r="Q218" s="82">
        <v>6</v>
      </c>
      <c r="R218" s="87">
        <f t="shared" si="3"/>
        <v>159148</v>
      </c>
      <c r="S218" s="87">
        <v>89122.4</v>
      </c>
      <c r="T218" s="87">
        <v>22280.6</v>
      </c>
      <c r="U218" s="87">
        <v>47745</v>
      </c>
      <c r="V218" s="88"/>
      <c r="X218" s="72"/>
      <c r="Y218" s="72"/>
    </row>
    <row r="219" spans="1:25" ht="45" customHeight="1" x14ac:dyDescent="0.2">
      <c r="A219" s="82">
        <v>213</v>
      </c>
      <c r="B219" s="89" t="s">
        <v>1158</v>
      </c>
      <c r="C219" s="90" t="s">
        <v>94</v>
      </c>
      <c r="D219" s="89" t="s">
        <v>1159</v>
      </c>
      <c r="E219" s="89" t="s">
        <v>1160</v>
      </c>
      <c r="F219" s="89" t="s">
        <v>1161</v>
      </c>
      <c r="G219" s="89" t="s">
        <v>66</v>
      </c>
      <c r="H219" s="83" t="s">
        <v>67</v>
      </c>
      <c r="I219" s="89" t="s">
        <v>1162</v>
      </c>
      <c r="J219" s="89"/>
      <c r="K219" s="83" t="s">
        <v>17</v>
      </c>
      <c r="L219" s="83" t="s">
        <v>70</v>
      </c>
      <c r="M219" s="83" t="s">
        <v>71</v>
      </c>
      <c r="N219" s="85" t="s">
        <v>1163</v>
      </c>
      <c r="O219" s="86" t="s">
        <v>26</v>
      </c>
      <c r="P219" s="86" t="s">
        <v>147</v>
      </c>
      <c r="Q219" s="82">
        <v>1</v>
      </c>
      <c r="R219" s="87">
        <f t="shared" si="3"/>
        <v>218450</v>
      </c>
      <c r="S219" s="87">
        <v>107800</v>
      </c>
      <c r="T219" s="87">
        <v>26950</v>
      </c>
      <c r="U219" s="87">
        <v>83700</v>
      </c>
      <c r="V219" s="88"/>
      <c r="X219" s="72"/>
      <c r="Y219" s="72"/>
    </row>
    <row r="220" spans="1:25" ht="45" customHeight="1" x14ac:dyDescent="0.2">
      <c r="A220" s="82">
        <v>214</v>
      </c>
      <c r="B220" s="89" t="s">
        <v>1164</v>
      </c>
      <c r="C220" s="90" t="s">
        <v>852</v>
      </c>
      <c r="D220" s="89" t="s">
        <v>1165</v>
      </c>
      <c r="E220" s="89"/>
      <c r="F220" s="89"/>
      <c r="G220" s="89" t="s">
        <v>79</v>
      </c>
      <c r="H220" s="83" t="s">
        <v>630</v>
      </c>
      <c r="I220" s="89"/>
      <c r="J220" s="89" t="s">
        <v>1166</v>
      </c>
      <c r="K220" s="83" t="s">
        <v>17</v>
      </c>
      <c r="L220" s="83" t="s">
        <v>70</v>
      </c>
      <c r="M220" s="83" t="s">
        <v>71</v>
      </c>
      <c r="N220" s="85" t="s">
        <v>632</v>
      </c>
      <c r="O220" s="86" t="s">
        <v>633</v>
      </c>
      <c r="P220" s="86"/>
      <c r="Q220" s="82">
        <v>9</v>
      </c>
      <c r="R220" s="87">
        <f t="shared" si="3"/>
        <v>237066</v>
      </c>
      <c r="S220" s="87">
        <v>132756.79999999999</v>
      </c>
      <c r="T220" s="87">
        <v>33189.199999999997</v>
      </c>
      <c r="U220" s="87">
        <v>71120</v>
      </c>
      <c r="V220" s="88"/>
      <c r="X220" s="72"/>
      <c r="Y220" s="72"/>
    </row>
    <row r="221" spans="1:25" ht="45" customHeight="1" x14ac:dyDescent="0.2">
      <c r="A221" s="82">
        <v>215</v>
      </c>
      <c r="B221" s="89" t="s">
        <v>1167</v>
      </c>
      <c r="C221" s="90" t="s">
        <v>852</v>
      </c>
      <c r="D221" s="89" t="s">
        <v>1168</v>
      </c>
      <c r="E221" s="89" t="s">
        <v>549</v>
      </c>
      <c r="F221" s="89" t="s">
        <v>896</v>
      </c>
      <c r="G221" s="89" t="s">
        <v>66</v>
      </c>
      <c r="H221" s="83" t="s">
        <v>67</v>
      </c>
      <c r="I221" s="89" t="s">
        <v>1169</v>
      </c>
      <c r="J221" s="89" t="s">
        <v>1170</v>
      </c>
      <c r="K221" s="83" t="s">
        <v>17</v>
      </c>
      <c r="L221" s="83" t="s">
        <v>70</v>
      </c>
      <c r="M221" s="83" t="s">
        <v>71</v>
      </c>
      <c r="N221" s="85" t="s">
        <v>632</v>
      </c>
      <c r="O221" s="86" t="s">
        <v>633</v>
      </c>
      <c r="P221" s="86" t="s">
        <v>73</v>
      </c>
      <c r="Q221" s="82">
        <v>5</v>
      </c>
      <c r="R221" s="87">
        <f t="shared" si="3"/>
        <v>328719</v>
      </c>
      <c r="S221" s="87">
        <v>184082.4</v>
      </c>
      <c r="T221" s="87">
        <v>46020.6</v>
      </c>
      <c r="U221" s="87">
        <v>98616</v>
      </c>
      <c r="V221" s="88"/>
      <c r="X221" s="72"/>
      <c r="Y221" s="72"/>
    </row>
    <row r="222" spans="1:25" ht="45" customHeight="1" x14ac:dyDescent="0.2">
      <c r="A222" s="82">
        <v>216</v>
      </c>
      <c r="B222" s="89" t="s">
        <v>1171</v>
      </c>
      <c r="C222" s="90" t="s">
        <v>654</v>
      </c>
      <c r="D222" s="89" t="s">
        <v>1172</v>
      </c>
      <c r="E222" s="89" t="s">
        <v>1173</v>
      </c>
      <c r="F222" s="89" t="s">
        <v>189</v>
      </c>
      <c r="G222" s="89" t="s">
        <v>79</v>
      </c>
      <c r="H222" s="83" t="s">
        <v>67</v>
      </c>
      <c r="I222" s="89" t="s">
        <v>1174</v>
      </c>
      <c r="J222" s="89"/>
      <c r="K222" s="83" t="s">
        <v>17</v>
      </c>
      <c r="L222" s="83" t="s">
        <v>70</v>
      </c>
      <c r="M222" s="83" t="s">
        <v>71</v>
      </c>
      <c r="N222" s="85" t="s">
        <v>632</v>
      </c>
      <c r="O222" s="86" t="s">
        <v>633</v>
      </c>
      <c r="P222" s="86" t="s">
        <v>147</v>
      </c>
      <c r="Q222" s="82">
        <v>4</v>
      </c>
      <c r="R222" s="87">
        <f t="shared" si="3"/>
        <v>233313</v>
      </c>
      <c r="S222" s="87">
        <v>130655.2</v>
      </c>
      <c r="T222" s="87">
        <v>32663.8</v>
      </c>
      <c r="U222" s="87">
        <v>69994</v>
      </c>
      <c r="V222" s="88"/>
      <c r="X222" s="72"/>
      <c r="Y222" s="72"/>
    </row>
    <row r="223" spans="1:25" ht="45" customHeight="1" x14ac:dyDescent="0.2">
      <c r="A223" s="82">
        <v>217</v>
      </c>
      <c r="B223" s="89" t="s">
        <v>1175</v>
      </c>
      <c r="C223" s="90" t="s">
        <v>94</v>
      </c>
      <c r="D223" s="89" t="s">
        <v>181</v>
      </c>
      <c r="E223" s="89" t="s">
        <v>267</v>
      </c>
      <c r="F223" s="89" t="s">
        <v>142</v>
      </c>
      <c r="G223" s="89" t="s">
        <v>66</v>
      </c>
      <c r="H223" s="83" t="s">
        <v>67</v>
      </c>
      <c r="I223" s="89" t="s">
        <v>1176</v>
      </c>
      <c r="J223" s="89" t="s">
        <v>1177</v>
      </c>
      <c r="K223" s="83" t="s">
        <v>17</v>
      </c>
      <c r="L223" s="83" t="s">
        <v>70</v>
      </c>
      <c r="M223" s="83" t="s">
        <v>71</v>
      </c>
      <c r="N223" s="85" t="s">
        <v>1178</v>
      </c>
      <c r="O223" s="86" t="s">
        <v>83</v>
      </c>
      <c r="P223" s="86" t="s">
        <v>73</v>
      </c>
      <c r="Q223" s="82">
        <v>2</v>
      </c>
      <c r="R223" s="87">
        <f t="shared" si="3"/>
        <v>130000</v>
      </c>
      <c r="S223" s="87">
        <v>71760</v>
      </c>
      <c r="T223" s="87">
        <v>17940</v>
      </c>
      <c r="U223" s="87">
        <v>40300</v>
      </c>
      <c r="V223" s="88"/>
      <c r="X223" s="72"/>
      <c r="Y223" s="72"/>
    </row>
    <row r="224" spans="1:25" ht="45" customHeight="1" x14ac:dyDescent="0.2">
      <c r="A224" s="82">
        <v>218</v>
      </c>
      <c r="B224" s="89" t="s">
        <v>1179</v>
      </c>
      <c r="C224" s="90" t="s">
        <v>62</v>
      </c>
      <c r="D224" s="89" t="s">
        <v>1180</v>
      </c>
      <c r="E224" s="89" t="s">
        <v>277</v>
      </c>
      <c r="F224" s="89" t="s">
        <v>96</v>
      </c>
      <c r="G224" s="89" t="s">
        <v>66</v>
      </c>
      <c r="H224" s="83" t="s">
        <v>67</v>
      </c>
      <c r="I224" s="89" t="s">
        <v>1181</v>
      </c>
      <c r="J224" s="89" t="s">
        <v>1182</v>
      </c>
      <c r="K224" s="83" t="s">
        <v>17</v>
      </c>
      <c r="L224" s="83" t="s">
        <v>70</v>
      </c>
      <c r="M224" s="83" t="s">
        <v>71</v>
      </c>
      <c r="N224" s="85" t="s">
        <v>352</v>
      </c>
      <c r="O224" s="86" t="s">
        <v>83</v>
      </c>
      <c r="P224" s="86" t="s">
        <v>73</v>
      </c>
      <c r="Q224" s="82">
        <v>6</v>
      </c>
      <c r="R224" s="87">
        <f t="shared" si="3"/>
        <v>92000</v>
      </c>
      <c r="S224" s="87">
        <v>51520</v>
      </c>
      <c r="T224" s="87">
        <v>12880</v>
      </c>
      <c r="U224" s="87">
        <v>27600</v>
      </c>
      <c r="V224" s="88"/>
      <c r="X224" s="72"/>
      <c r="Y224" s="72"/>
    </row>
    <row r="225" spans="1:25" ht="45" customHeight="1" x14ac:dyDescent="0.2">
      <c r="A225" s="82">
        <v>219</v>
      </c>
      <c r="B225" s="89" t="s">
        <v>1183</v>
      </c>
      <c r="C225" s="90" t="s">
        <v>852</v>
      </c>
      <c r="D225" s="89" t="s">
        <v>1184</v>
      </c>
      <c r="E225" s="89"/>
      <c r="F225" s="89"/>
      <c r="G225" s="89" t="s">
        <v>79</v>
      </c>
      <c r="H225" s="83" t="s">
        <v>630</v>
      </c>
      <c r="I225" s="89"/>
      <c r="J225" s="89" t="s">
        <v>1185</v>
      </c>
      <c r="K225" s="83" t="s">
        <v>17</v>
      </c>
      <c r="L225" s="83" t="s">
        <v>70</v>
      </c>
      <c r="M225" s="83" t="s">
        <v>71</v>
      </c>
      <c r="N225" s="85" t="s">
        <v>632</v>
      </c>
      <c r="O225" s="86" t="s">
        <v>633</v>
      </c>
      <c r="P225" s="86"/>
      <c r="Q225" s="82">
        <v>6</v>
      </c>
      <c r="R225" s="87">
        <f t="shared" si="3"/>
        <v>280543</v>
      </c>
      <c r="S225" s="87">
        <v>157104</v>
      </c>
      <c r="T225" s="87">
        <v>39276</v>
      </c>
      <c r="U225" s="87">
        <v>84163</v>
      </c>
      <c r="V225" s="88"/>
      <c r="X225" s="72"/>
      <c r="Y225" s="72"/>
    </row>
    <row r="226" spans="1:25" ht="45" customHeight="1" x14ac:dyDescent="0.2">
      <c r="A226" s="82">
        <v>220</v>
      </c>
      <c r="B226" s="89" t="s">
        <v>1186</v>
      </c>
      <c r="C226" s="90" t="s">
        <v>654</v>
      </c>
      <c r="D226" s="89" t="s">
        <v>1187</v>
      </c>
      <c r="E226" s="89"/>
      <c r="F226" s="89"/>
      <c r="G226" s="89" t="s">
        <v>66</v>
      </c>
      <c r="H226" s="83" t="s">
        <v>630</v>
      </c>
      <c r="I226" s="89"/>
      <c r="J226" s="89" t="s">
        <v>1188</v>
      </c>
      <c r="K226" s="83" t="s">
        <v>17</v>
      </c>
      <c r="L226" s="83" t="s">
        <v>70</v>
      </c>
      <c r="M226" s="83" t="s">
        <v>71</v>
      </c>
      <c r="N226" s="85" t="s">
        <v>632</v>
      </c>
      <c r="O226" s="86" t="s">
        <v>633</v>
      </c>
      <c r="P226" s="86" t="s">
        <v>147</v>
      </c>
      <c r="Q226" s="82">
        <v>5</v>
      </c>
      <c r="R226" s="87">
        <f t="shared" si="3"/>
        <v>195949</v>
      </c>
      <c r="S226" s="87">
        <v>109731.2</v>
      </c>
      <c r="T226" s="87">
        <v>27432.799999999999</v>
      </c>
      <c r="U226" s="87">
        <v>58785</v>
      </c>
      <c r="V226" s="88"/>
      <c r="X226" s="72"/>
      <c r="Y226" s="72"/>
    </row>
    <row r="227" spans="1:25" ht="45" customHeight="1" x14ac:dyDescent="0.2">
      <c r="A227" s="82">
        <v>221</v>
      </c>
      <c r="B227" s="89" t="s">
        <v>1189</v>
      </c>
      <c r="C227" s="90" t="s">
        <v>654</v>
      </c>
      <c r="D227" s="89" t="s">
        <v>1190</v>
      </c>
      <c r="E227" s="89"/>
      <c r="F227" s="89"/>
      <c r="G227" s="89" t="s">
        <v>79</v>
      </c>
      <c r="H227" s="83" t="s">
        <v>630</v>
      </c>
      <c r="I227" s="89"/>
      <c r="J227" s="89" t="s">
        <v>1191</v>
      </c>
      <c r="K227" s="83" t="s">
        <v>17</v>
      </c>
      <c r="L227" s="83" t="s">
        <v>70</v>
      </c>
      <c r="M227" s="83" t="s">
        <v>71</v>
      </c>
      <c r="N227" s="85" t="s">
        <v>632</v>
      </c>
      <c r="O227" s="86" t="s">
        <v>633</v>
      </c>
      <c r="P227" s="86" t="s">
        <v>73</v>
      </c>
      <c r="Q227" s="82">
        <v>5</v>
      </c>
      <c r="R227" s="87">
        <f t="shared" si="3"/>
        <v>99345</v>
      </c>
      <c r="S227" s="87">
        <v>55632.800000000003</v>
      </c>
      <c r="T227" s="87">
        <v>13908.2</v>
      </c>
      <c r="U227" s="87">
        <v>29804</v>
      </c>
      <c r="V227" s="88"/>
      <c r="X227" s="72"/>
      <c r="Y227" s="72"/>
    </row>
    <row r="228" spans="1:25" ht="45" customHeight="1" x14ac:dyDescent="0.2">
      <c r="A228" s="82">
        <v>222</v>
      </c>
      <c r="B228" s="89" t="s">
        <v>1192</v>
      </c>
      <c r="C228" s="90" t="s">
        <v>654</v>
      </c>
      <c r="D228" s="89" t="s">
        <v>1193</v>
      </c>
      <c r="E228" s="89"/>
      <c r="F228" s="89"/>
      <c r="G228" s="89" t="s">
        <v>79</v>
      </c>
      <c r="H228" s="83" t="s">
        <v>630</v>
      </c>
      <c r="I228" s="89"/>
      <c r="J228" s="89" t="s">
        <v>1194</v>
      </c>
      <c r="K228" s="83" t="s">
        <v>17</v>
      </c>
      <c r="L228" s="83" t="s">
        <v>70</v>
      </c>
      <c r="M228" s="83" t="s">
        <v>71</v>
      </c>
      <c r="N228" s="85" t="s">
        <v>632</v>
      </c>
      <c r="O228" s="86" t="s">
        <v>633</v>
      </c>
      <c r="P228" s="86" t="s">
        <v>147</v>
      </c>
      <c r="Q228" s="82">
        <v>6</v>
      </c>
      <c r="R228" s="87">
        <f t="shared" si="3"/>
        <v>106229</v>
      </c>
      <c r="S228" s="87">
        <v>59488</v>
      </c>
      <c r="T228" s="87">
        <v>14872</v>
      </c>
      <c r="U228" s="87">
        <v>31869</v>
      </c>
      <c r="V228" s="88"/>
      <c r="X228" s="72"/>
      <c r="Y228" s="72"/>
    </row>
    <row r="229" spans="1:25" ht="45" customHeight="1" x14ac:dyDescent="0.2">
      <c r="A229" s="82">
        <v>223</v>
      </c>
      <c r="B229" s="89" t="s">
        <v>1195</v>
      </c>
      <c r="C229" s="90" t="s">
        <v>852</v>
      </c>
      <c r="D229" s="89" t="s">
        <v>1196</v>
      </c>
      <c r="E229" s="89" t="s">
        <v>1197</v>
      </c>
      <c r="F229" s="89"/>
      <c r="G229" s="89" t="s">
        <v>79</v>
      </c>
      <c r="H229" s="83" t="s">
        <v>67</v>
      </c>
      <c r="I229" s="89" t="s">
        <v>1198</v>
      </c>
      <c r="J229" s="89"/>
      <c r="K229" s="83" t="s">
        <v>17</v>
      </c>
      <c r="L229" s="83" t="s">
        <v>70</v>
      </c>
      <c r="M229" s="83" t="s">
        <v>71</v>
      </c>
      <c r="N229" s="85" t="s">
        <v>632</v>
      </c>
      <c r="O229" s="86" t="s">
        <v>633</v>
      </c>
      <c r="P229" s="86" t="s">
        <v>101</v>
      </c>
      <c r="Q229" s="82">
        <v>6</v>
      </c>
      <c r="R229" s="87">
        <f t="shared" si="3"/>
        <v>235186</v>
      </c>
      <c r="S229" s="87">
        <v>94074.4</v>
      </c>
      <c r="T229" s="87">
        <v>23518.6</v>
      </c>
      <c r="U229" s="87">
        <v>117593</v>
      </c>
      <c r="V229" s="88"/>
      <c r="X229" s="72"/>
      <c r="Y229" s="72"/>
    </row>
    <row r="230" spans="1:25" ht="45" customHeight="1" x14ac:dyDescent="0.2">
      <c r="A230" s="82">
        <v>224</v>
      </c>
      <c r="B230" s="89" t="s">
        <v>1199</v>
      </c>
      <c r="C230" s="90" t="s">
        <v>654</v>
      </c>
      <c r="D230" s="89" t="s">
        <v>1200</v>
      </c>
      <c r="E230" s="89"/>
      <c r="F230" s="89"/>
      <c r="G230" s="89" t="s">
        <v>79</v>
      </c>
      <c r="H230" s="83" t="s">
        <v>630</v>
      </c>
      <c r="I230" s="89"/>
      <c r="J230" s="89" t="s">
        <v>1201</v>
      </c>
      <c r="K230" s="83" t="s">
        <v>17</v>
      </c>
      <c r="L230" s="83" t="s">
        <v>70</v>
      </c>
      <c r="M230" s="83" t="s">
        <v>71</v>
      </c>
      <c r="N230" s="85" t="s">
        <v>632</v>
      </c>
      <c r="O230" s="86" t="s">
        <v>633</v>
      </c>
      <c r="P230" s="86" t="s">
        <v>147</v>
      </c>
      <c r="Q230" s="82">
        <v>5</v>
      </c>
      <c r="R230" s="87">
        <f t="shared" si="3"/>
        <v>66877</v>
      </c>
      <c r="S230" s="87">
        <v>37450</v>
      </c>
      <c r="T230" s="87">
        <v>9363</v>
      </c>
      <c r="U230" s="87">
        <v>20064</v>
      </c>
      <c r="V230" s="88"/>
      <c r="X230" s="72"/>
      <c r="Y230" s="72"/>
    </row>
    <row r="231" spans="1:25" ht="45" customHeight="1" x14ac:dyDescent="0.2">
      <c r="A231" s="82">
        <v>225</v>
      </c>
      <c r="B231" s="89" t="s">
        <v>1202</v>
      </c>
      <c r="C231" s="90" t="s">
        <v>654</v>
      </c>
      <c r="D231" s="89" t="s">
        <v>1203</v>
      </c>
      <c r="E231" s="89"/>
      <c r="F231" s="89"/>
      <c r="G231" s="89" t="s">
        <v>66</v>
      </c>
      <c r="H231" s="83" t="s">
        <v>630</v>
      </c>
      <c r="I231" s="89"/>
      <c r="J231" s="89" t="s">
        <v>1204</v>
      </c>
      <c r="K231" s="83" t="s">
        <v>17</v>
      </c>
      <c r="L231" s="83" t="s">
        <v>70</v>
      </c>
      <c r="M231" s="83" t="s">
        <v>71</v>
      </c>
      <c r="N231" s="85" t="s">
        <v>632</v>
      </c>
      <c r="O231" s="86" t="s">
        <v>633</v>
      </c>
      <c r="P231" s="86" t="s">
        <v>147</v>
      </c>
      <c r="Q231" s="82">
        <v>6</v>
      </c>
      <c r="R231" s="87">
        <f t="shared" si="3"/>
        <v>306824</v>
      </c>
      <c r="S231" s="87">
        <v>171820.79999999999</v>
      </c>
      <c r="T231" s="87">
        <v>42955.199999999997</v>
      </c>
      <c r="U231" s="87">
        <v>92048</v>
      </c>
      <c r="V231" s="88"/>
      <c r="X231" s="72"/>
      <c r="Y231" s="72"/>
    </row>
    <row r="232" spans="1:25" ht="45" customHeight="1" x14ac:dyDescent="0.2">
      <c r="A232" s="82">
        <v>226</v>
      </c>
      <c r="B232" s="89" t="s">
        <v>1205</v>
      </c>
      <c r="C232" s="90" t="s">
        <v>94</v>
      </c>
      <c r="D232" s="89" t="s">
        <v>1206</v>
      </c>
      <c r="E232" s="89"/>
      <c r="F232" s="89"/>
      <c r="G232" s="89" t="s">
        <v>79</v>
      </c>
      <c r="H232" s="83" t="s">
        <v>630</v>
      </c>
      <c r="I232" s="89"/>
      <c r="J232" s="89" t="s">
        <v>1207</v>
      </c>
      <c r="K232" s="83" t="s">
        <v>17</v>
      </c>
      <c r="L232" s="83" t="s">
        <v>70</v>
      </c>
      <c r="M232" s="83" t="s">
        <v>71</v>
      </c>
      <c r="N232" s="85" t="s">
        <v>914</v>
      </c>
      <c r="O232" s="86" t="s">
        <v>633</v>
      </c>
      <c r="P232" s="86" t="s">
        <v>147</v>
      </c>
      <c r="Q232" s="82">
        <v>5</v>
      </c>
      <c r="R232" s="87">
        <f t="shared" si="3"/>
        <v>31886</v>
      </c>
      <c r="S232" s="87">
        <v>17856</v>
      </c>
      <c r="T232" s="87">
        <v>4464</v>
      </c>
      <c r="U232" s="87">
        <v>9566</v>
      </c>
      <c r="V232" s="88"/>
      <c r="X232" s="72"/>
      <c r="Y232" s="72"/>
    </row>
    <row r="233" spans="1:25" ht="45" customHeight="1" x14ac:dyDescent="0.2">
      <c r="A233" s="82">
        <v>227</v>
      </c>
      <c r="B233" s="89" t="s">
        <v>1208</v>
      </c>
      <c r="C233" s="90" t="s">
        <v>654</v>
      </c>
      <c r="D233" s="89" t="s">
        <v>1209</v>
      </c>
      <c r="E233" s="89"/>
      <c r="F233" s="89"/>
      <c r="G233" s="89" t="s">
        <v>79</v>
      </c>
      <c r="H233" s="83" t="s">
        <v>630</v>
      </c>
      <c r="I233" s="89"/>
      <c r="J233" s="89" t="s">
        <v>1210</v>
      </c>
      <c r="K233" s="83" t="s">
        <v>17</v>
      </c>
      <c r="L233" s="83" t="s">
        <v>70</v>
      </c>
      <c r="M233" s="83" t="s">
        <v>71</v>
      </c>
      <c r="N233" s="85" t="s">
        <v>632</v>
      </c>
      <c r="O233" s="86" t="s">
        <v>633</v>
      </c>
      <c r="P233" s="86" t="s">
        <v>147</v>
      </c>
      <c r="Q233" s="82">
        <v>5</v>
      </c>
      <c r="R233" s="87">
        <f t="shared" si="3"/>
        <v>146886</v>
      </c>
      <c r="S233" s="87">
        <v>82256</v>
      </c>
      <c r="T233" s="87">
        <v>20564</v>
      </c>
      <c r="U233" s="87">
        <v>44066</v>
      </c>
      <c r="V233" s="88"/>
      <c r="X233" s="72"/>
      <c r="Y233" s="72"/>
    </row>
    <row r="234" spans="1:25" ht="45" customHeight="1" x14ac:dyDescent="0.2">
      <c r="A234" s="82">
        <v>228</v>
      </c>
      <c r="B234" s="89" t="s">
        <v>1211</v>
      </c>
      <c r="C234" s="90" t="s">
        <v>654</v>
      </c>
      <c r="D234" s="89" t="s">
        <v>1212</v>
      </c>
      <c r="E234" s="89"/>
      <c r="F234" s="89"/>
      <c r="G234" s="89" t="s">
        <v>79</v>
      </c>
      <c r="H234" s="83" t="s">
        <v>630</v>
      </c>
      <c r="I234" s="89"/>
      <c r="J234" s="89" t="s">
        <v>1213</v>
      </c>
      <c r="K234" s="83" t="s">
        <v>17</v>
      </c>
      <c r="L234" s="83" t="s">
        <v>70</v>
      </c>
      <c r="M234" s="83" t="s">
        <v>71</v>
      </c>
      <c r="N234" s="85" t="s">
        <v>632</v>
      </c>
      <c r="O234" s="86" t="s">
        <v>633</v>
      </c>
      <c r="P234" s="86" t="s">
        <v>147</v>
      </c>
      <c r="Q234" s="82">
        <v>6</v>
      </c>
      <c r="R234" s="87">
        <f t="shared" si="3"/>
        <v>356088</v>
      </c>
      <c r="S234" s="87">
        <v>199408.8</v>
      </c>
      <c r="T234" s="87">
        <v>49852.2</v>
      </c>
      <c r="U234" s="87">
        <v>106827</v>
      </c>
      <c r="V234" s="88"/>
      <c r="X234" s="72"/>
      <c r="Y234" s="72"/>
    </row>
    <row r="235" spans="1:25" ht="45" customHeight="1" x14ac:dyDescent="0.2">
      <c r="A235" s="82">
        <v>229</v>
      </c>
      <c r="B235" s="89" t="s">
        <v>1214</v>
      </c>
      <c r="C235" s="90" t="s">
        <v>654</v>
      </c>
      <c r="D235" s="89" t="s">
        <v>1215</v>
      </c>
      <c r="E235" s="89" t="s">
        <v>1216</v>
      </c>
      <c r="F235" s="89" t="s">
        <v>1217</v>
      </c>
      <c r="G235" s="89" t="s">
        <v>79</v>
      </c>
      <c r="H235" s="83" t="s">
        <v>67</v>
      </c>
      <c r="I235" s="89" t="s">
        <v>1218</v>
      </c>
      <c r="J235" s="89" t="s">
        <v>1219</v>
      </c>
      <c r="K235" s="83" t="s">
        <v>17</v>
      </c>
      <c r="L235" s="83" t="s">
        <v>70</v>
      </c>
      <c r="M235" s="83" t="s">
        <v>71</v>
      </c>
      <c r="N235" s="85" t="s">
        <v>632</v>
      </c>
      <c r="O235" s="86" t="s">
        <v>633</v>
      </c>
      <c r="P235" s="86" t="s">
        <v>147</v>
      </c>
      <c r="Q235" s="82">
        <v>5</v>
      </c>
      <c r="R235" s="87">
        <f t="shared" si="3"/>
        <v>233511</v>
      </c>
      <c r="S235" s="87">
        <v>130765.6</v>
      </c>
      <c r="T235" s="87">
        <v>32691.4</v>
      </c>
      <c r="U235" s="87">
        <v>70054</v>
      </c>
      <c r="V235" s="88"/>
      <c r="X235" s="72"/>
      <c r="Y235" s="72"/>
    </row>
    <row r="236" spans="1:25" ht="45" customHeight="1" x14ac:dyDescent="0.2">
      <c r="A236" s="82">
        <v>230</v>
      </c>
      <c r="B236" s="89" t="s">
        <v>1220</v>
      </c>
      <c r="C236" s="90" t="s">
        <v>654</v>
      </c>
      <c r="D236" s="89" t="s">
        <v>181</v>
      </c>
      <c r="E236" s="89" t="s">
        <v>1221</v>
      </c>
      <c r="F236" s="89" t="s">
        <v>1222</v>
      </c>
      <c r="G236" s="89" t="s">
        <v>66</v>
      </c>
      <c r="H236" s="83" t="s">
        <v>67</v>
      </c>
      <c r="I236" s="89" t="s">
        <v>1223</v>
      </c>
      <c r="J236" s="89" t="s">
        <v>1224</v>
      </c>
      <c r="K236" s="83" t="s">
        <v>17</v>
      </c>
      <c r="L236" s="83" t="s">
        <v>70</v>
      </c>
      <c r="M236" s="83" t="s">
        <v>71</v>
      </c>
      <c r="N236" s="85" t="s">
        <v>632</v>
      </c>
      <c r="O236" s="86" t="s">
        <v>633</v>
      </c>
      <c r="P236" s="86" t="s">
        <v>147</v>
      </c>
      <c r="Q236" s="82">
        <v>5</v>
      </c>
      <c r="R236" s="87">
        <f t="shared" si="3"/>
        <v>95520</v>
      </c>
      <c r="S236" s="87">
        <v>53491.199999999997</v>
      </c>
      <c r="T236" s="87">
        <v>13372.8</v>
      </c>
      <c r="U236" s="87">
        <v>28656</v>
      </c>
      <c r="V236" s="88"/>
      <c r="X236" s="72"/>
      <c r="Y236" s="72"/>
    </row>
    <row r="237" spans="1:25" ht="45" customHeight="1" x14ac:dyDescent="0.2">
      <c r="A237" s="82">
        <v>231</v>
      </c>
      <c r="B237" s="89" t="s">
        <v>1225</v>
      </c>
      <c r="C237" s="90" t="s">
        <v>654</v>
      </c>
      <c r="D237" s="89" t="s">
        <v>1226</v>
      </c>
      <c r="E237" s="89" t="s">
        <v>458</v>
      </c>
      <c r="F237" s="89" t="s">
        <v>1227</v>
      </c>
      <c r="G237" s="89" t="s">
        <v>66</v>
      </c>
      <c r="H237" s="83" t="s">
        <v>67</v>
      </c>
      <c r="I237" s="89" t="s">
        <v>1228</v>
      </c>
      <c r="J237" s="89" t="s">
        <v>1229</v>
      </c>
      <c r="K237" s="83" t="s">
        <v>17</v>
      </c>
      <c r="L237" s="83" t="s">
        <v>70</v>
      </c>
      <c r="M237" s="83" t="s">
        <v>71</v>
      </c>
      <c r="N237" s="85" t="s">
        <v>632</v>
      </c>
      <c r="O237" s="86" t="s">
        <v>633</v>
      </c>
      <c r="P237" s="86" t="s">
        <v>147</v>
      </c>
      <c r="Q237" s="82">
        <v>4</v>
      </c>
      <c r="R237" s="87">
        <f t="shared" si="3"/>
        <v>167048</v>
      </c>
      <c r="S237" s="87">
        <v>93546.4</v>
      </c>
      <c r="T237" s="87">
        <v>23386.6</v>
      </c>
      <c r="U237" s="87">
        <v>50115</v>
      </c>
      <c r="V237" s="88"/>
      <c r="X237" s="72"/>
      <c r="Y237" s="72"/>
    </row>
    <row r="238" spans="1:25" ht="45" customHeight="1" x14ac:dyDescent="0.2">
      <c r="A238" s="82">
        <v>232</v>
      </c>
      <c r="B238" s="89" t="s">
        <v>1230</v>
      </c>
      <c r="C238" s="90" t="s">
        <v>654</v>
      </c>
      <c r="D238" s="89" t="s">
        <v>1231</v>
      </c>
      <c r="E238" s="89"/>
      <c r="F238" s="89"/>
      <c r="G238" s="89" t="s">
        <v>79</v>
      </c>
      <c r="H238" s="83" t="s">
        <v>630</v>
      </c>
      <c r="I238" s="89"/>
      <c r="J238" s="89" t="s">
        <v>1232</v>
      </c>
      <c r="K238" s="83" t="s">
        <v>17</v>
      </c>
      <c r="L238" s="83" t="s">
        <v>70</v>
      </c>
      <c r="M238" s="83" t="s">
        <v>71</v>
      </c>
      <c r="N238" s="85" t="s">
        <v>632</v>
      </c>
      <c r="O238" s="86" t="s">
        <v>633</v>
      </c>
      <c r="P238" s="86" t="s">
        <v>147</v>
      </c>
      <c r="Q238" s="82">
        <v>6</v>
      </c>
      <c r="R238" s="87">
        <f t="shared" si="3"/>
        <v>357000</v>
      </c>
      <c r="S238" s="87">
        <v>199920</v>
      </c>
      <c r="T238" s="87">
        <v>49980</v>
      </c>
      <c r="U238" s="87">
        <v>107100</v>
      </c>
      <c r="V238" s="88"/>
      <c r="X238" s="72"/>
      <c r="Y238" s="72"/>
    </row>
    <row r="239" spans="1:25" ht="45" customHeight="1" x14ac:dyDescent="0.2">
      <c r="A239" s="82">
        <v>233</v>
      </c>
      <c r="B239" s="89" t="s">
        <v>1233</v>
      </c>
      <c r="C239" s="90" t="s">
        <v>654</v>
      </c>
      <c r="D239" s="89" t="s">
        <v>1234</v>
      </c>
      <c r="E239" s="89"/>
      <c r="F239" s="89"/>
      <c r="G239" s="89" t="s">
        <v>79</v>
      </c>
      <c r="H239" s="83" t="s">
        <v>630</v>
      </c>
      <c r="I239" s="89"/>
      <c r="J239" s="89" t="s">
        <v>1235</v>
      </c>
      <c r="K239" s="83" t="s">
        <v>17</v>
      </c>
      <c r="L239" s="83" t="s">
        <v>70</v>
      </c>
      <c r="M239" s="83" t="s">
        <v>71</v>
      </c>
      <c r="N239" s="85" t="s">
        <v>632</v>
      </c>
      <c r="O239" s="86" t="s">
        <v>633</v>
      </c>
      <c r="P239" s="86" t="s">
        <v>147</v>
      </c>
      <c r="Q239" s="82">
        <v>6</v>
      </c>
      <c r="R239" s="87">
        <f t="shared" si="3"/>
        <v>219876</v>
      </c>
      <c r="S239" s="87">
        <v>123130.4</v>
      </c>
      <c r="T239" s="87">
        <v>30782.6</v>
      </c>
      <c r="U239" s="87">
        <v>65963</v>
      </c>
      <c r="V239" s="88"/>
      <c r="X239" s="72"/>
      <c r="Y239" s="72"/>
    </row>
    <row r="240" spans="1:25" ht="45" customHeight="1" x14ac:dyDescent="0.2">
      <c r="A240" s="82">
        <v>234</v>
      </c>
      <c r="B240" s="89" t="s">
        <v>1236</v>
      </c>
      <c r="C240" s="90" t="s">
        <v>852</v>
      </c>
      <c r="D240" s="89" t="s">
        <v>1237</v>
      </c>
      <c r="E240" s="89" t="s">
        <v>1221</v>
      </c>
      <c r="F240" s="89" t="s">
        <v>458</v>
      </c>
      <c r="G240" s="89" t="s">
        <v>66</v>
      </c>
      <c r="H240" s="83" t="s">
        <v>67</v>
      </c>
      <c r="I240" s="89" t="s">
        <v>1238</v>
      </c>
      <c r="J240" s="89" t="s">
        <v>1239</v>
      </c>
      <c r="K240" s="83" t="s">
        <v>17</v>
      </c>
      <c r="L240" s="83" t="s">
        <v>70</v>
      </c>
      <c r="M240" s="83" t="s">
        <v>71</v>
      </c>
      <c r="N240" s="85" t="s">
        <v>1240</v>
      </c>
      <c r="O240" s="86" t="s">
        <v>26</v>
      </c>
      <c r="P240" s="86"/>
      <c r="Q240" s="82">
        <v>1</v>
      </c>
      <c r="R240" s="87">
        <f t="shared" si="3"/>
        <v>31403.27</v>
      </c>
      <c r="S240" s="87">
        <v>15042.62</v>
      </c>
      <c r="T240" s="87">
        <v>3760.65</v>
      </c>
      <c r="U240" s="87">
        <v>12600</v>
      </c>
      <c r="V240" s="88"/>
      <c r="X240" s="72"/>
      <c r="Y240" s="72"/>
    </row>
    <row r="241" spans="1:25" ht="45" customHeight="1" x14ac:dyDescent="0.2">
      <c r="A241" s="82">
        <v>235</v>
      </c>
      <c r="B241" s="89" t="s">
        <v>1241</v>
      </c>
      <c r="C241" s="90" t="s">
        <v>346</v>
      </c>
      <c r="D241" s="89" t="s">
        <v>1242</v>
      </c>
      <c r="E241" s="89"/>
      <c r="F241" s="89"/>
      <c r="G241" s="89" t="s">
        <v>79</v>
      </c>
      <c r="H241" s="83" t="s">
        <v>630</v>
      </c>
      <c r="I241" s="89"/>
      <c r="J241" s="89" t="s">
        <v>1243</v>
      </c>
      <c r="K241" s="83" t="s">
        <v>17</v>
      </c>
      <c r="L241" s="83" t="s">
        <v>70</v>
      </c>
      <c r="M241" s="83" t="s">
        <v>71</v>
      </c>
      <c r="N241" s="85" t="s">
        <v>632</v>
      </c>
      <c r="O241" s="86" t="s">
        <v>633</v>
      </c>
      <c r="P241" s="86" t="s">
        <v>73</v>
      </c>
      <c r="Q241" s="82">
        <v>6</v>
      </c>
      <c r="R241" s="87">
        <f t="shared" si="3"/>
        <v>353700</v>
      </c>
      <c r="S241" s="87">
        <v>198072</v>
      </c>
      <c r="T241" s="87">
        <v>49518</v>
      </c>
      <c r="U241" s="87">
        <v>106110</v>
      </c>
      <c r="V241" s="88"/>
      <c r="X241" s="72"/>
      <c r="Y241" s="72"/>
    </row>
    <row r="242" spans="1:25" ht="45" customHeight="1" x14ac:dyDescent="0.2">
      <c r="A242" s="82">
        <v>236</v>
      </c>
      <c r="B242" s="89" t="s">
        <v>1244</v>
      </c>
      <c r="C242" s="90" t="s">
        <v>75</v>
      </c>
      <c r="D242" s="89" t="s">
        <v>780</v>
      </c>
      <c r="E242" s="89" t="s">
        <v>725</v>
      </c>
      <c r="F242" s="89" t="s">
        <v>283</v>
      </c>
      <c r="G242" s="89" t="s">
        <v>79</v>
      </c>
      <c r="H242" s="83" t="s">
        <v>67</v>
      </c>
      <c r="I242" s="89" t="s">
        <v>1245</v>
      </c>
      <c r="J242" s="89"/>
      <c r="K242" s="83" t="s">
        <v>17</v>
      </c>
      <c r="L242" s="83" t="s">
        <v>70</v>
      </c>
      <c r="M242" s="83" t="s">
        <v>71</v>
      </c>
      <c r="N242" s="85" t="s">
        <v>1246</v>
      </c>
      <c r="O242" s="86" t="s">
        <v>26</v>
      </c>
      <c r="P242" s="86" t="s">
        <v>147</v>
      </c>
      <c r="Q242" s="82">
        <v>1</v>
      </c>
      <c r="R242" s="87">
        <f t="shared" si="3"/>
        <v>108000</v>
      </c>
      <c r="S242" s="87">
        <v>60480</v>
      </c>
      <c r="T242" s="87">
        <v>15120</v>
      </c>
      <c r="U242" s="87">
        <v>32400</v>
      </c>
      <c r="V242" s="88"/>
      <c r="X242" s="72"/>
      <c r="Y242" s="72"/>
    </row>
    <row r="243" spans="1:25" ht="45" customHeight="1" x14ac:dyDescent="0.2">
      <c r="A243" s="82">
        <v>237</v>
      </c>
      <c r="B243" s="89" t="s">
        <v>1247</v>
      </c>
      <c r="C243" s="90" t="s">
        <v>654</v>
      </c>
      <c r="D243" s="89" t="s">
        <v>1248</v>
      </c>
      <c r="E243" s="89"/>
      <c r="F243" s="89"/>
      <c r="G243" s="89" t="s">
        <v>79</v>
      </c>
      <c r="H243" s="83" t="s">
        <v>630</v>
      </c>
      <c r="I243" s="89"/>
      <c r="J243" s="89" t="s">
        <v>1249</v>
      </c>
      <c r="K243" s="83" t="s">
        <v>17</v>
      </c>
      <c r="L243" s="83" t="s">
        <v>70</v>
      </c>
      <c r="M243" s="83" t="s">
        <v>71</v>
      </c>
      <c r="N243" s="85" t="s">
        <v>632</v>
      </c>
      <c r="O243" s="86" t="s">
        <v>633</v>
      </c>
      <c r="P243" s="86" t="s">
        <v>147</v>
      </c>
      <c r="Q243" s="82">
        <v>6</v>
      </c>
      <c r="R243" s="87">
        <f t="shared" si="3"/>
        <v>105420</v>
      </c>
      <c r="S243" s="87">
        <v>59035.199999999997</v>
      </c>
      <c r="T243" s="87">
        <v>14758.8</v>
      </c>
      <c r="U243" s="87">
        <v>31626</v>
      </c>
      <c r="V243" s="88"/>
      <c r="X243" s="72"/>
      <c r="Y243" s="72"/>
    </row>
    <row r="244" spans="1:25" ht="45" customHeight="1" x14ac:dyDescent="0.2">
      <c r="A244" s="82">
        <v>238</v>
      </c>
      <c r="B244" s="89" t="s">
        <v>1250</v>
      </c>
      <c r="C244" s="90" t="s">
        <v>852</v>
      </c>
      <c r="D244" s="89" t="s">
        <v>1251</v>
      </c>
      <c r="E244" s="89" t="s">
        <v>1252</v>
      </c>
      <c r="F244" s="89" t="s">
        <v>396</v>
      </c>
      <c r="G244" s="89" t="s">
        <v>79</v>
      </c>
      <c r="H244" s="83" t="s">
        <v>67</v>
      </c>
      <c r="I244" s="89" t="s">
        <v>1253</v>
      </c>
      <c r="J244" s="89" t="s">
        <v>1254</v>
      </c>
      <c r="K244" s="83" t="s">
        <v>17</v>
      </c>
      <c r="L244" s="83" t="s">
        <v>70</v>
      </c>
      <c r="M244" s="83" t="s">
        <v>71</v>
      </c>
      <c r="N244" s="85" t="s">
        <v>1255</v>
      </c>
      <c r="O244" s="86" t="s">
        <v>26</v>
      </c>
      <c r="P244" s="86"/>
      <c r="Q244" s="82">
        <v>2</v>
      </c>
      <c r="R244" s="87">
        <f t="shared" si="3"/>
        <v>47320</v>
      </c>
      <c r="S244" s="87">
        <v>31416</v>
      </c>
      <c r="T244" s="87">
        <v>7854</v>
      </c>
      <c r="U244" s="87">
        <v>8050</v>
      </c>
      <c r="V244" s="88"/>
      <c r="X244" s="72"/>
      <c r="Y244" s="72"/>
    </row>
    <row r="245" spans="1:25" ht="45" customHeight="1" x14ac:dyDescent="0.2">
      <c r="A245" s="82">
        <v>239</v>
      </c>
      <c r="B245" s="89" t="s">
        <v>1256</v>
      </c>
      <c r="C245" s="90" t="s">
        <v>62</v>
      </c>
      <c r="D245" s="89" t="s">
        <v>1257</v>
      </c>
      <c r="E245" s="89" t="s">
        <v>300</v>
      </c>
      <c r="F245" s="89" t="s">
        <v>300</v>
      </c>
      <c r="G245" s="89" t="s">
        <v>66</v>
      </c>
      <c r="H245" s="83" t="s">
        <v>67</v>
      </c>
      <c r="I245" s="89" t="s">
        <v>1258</v>
      </c>
      <c r="J245" s="89" t="s">
        <v>1259</v>
      </c>
      <c r="K245" s="83" t="s">
        <v>17</v>
      </c>
      <c r="L245" s="83" t="s">
        <v>70</v>
      </c>
      <c r="M245" s="83" t="s">
        <v>71</v>
      </c>
      <c r="N245" s="85" t="s">
        <v>352</v>
      </c>
      <c r="O245" s="86" t="s">
        <v>83</v>
      </c>
      <c r="P245" s="86" t="s">
        <v>73</v>
      </c>
      <c r="Q245" s="82">
        <v>1</v>
      </c>
      <c r="R245" s="87">
        <f t="shared" si="3"/>
        <v>90400</v>
      </c>
      <c r="S245" s="87">
        <v>50624</v>
      </c>
      <c r="T245" s="87">
        <v>12656</v>
      </c>
      <c r="U245" s="87">
        <v>27120</v>
      </c>
      <c r="V245" s="88"/>
      <c r="X245" s="72"/>
      <c r="Y245" s="72"/>
    </row>
    <row r="246" spans="1:25" ht="45" customHeight="1" x14ac:dyDescent="0.2">
      <c r="A246" s="82">
        <v>240</v>
      </c>
      <c r="B246" s="89" t="s">
        <v>1260</v>
      </c>
      <c r="C246" s="90" t="s">
        <v>62</v>
      </c>
      <c r="D246" s="89" t="s">
        <v>1261</v>
      </c>
      <c r="E246" s="89" t="s">
        <v>207</v>
      </c>
      <c r="F246" s="89" t="s">
        <v>300</v>
      </c>
      <c r="G246" s="89" t="s">
        <v>66</v>
      </c>
      <c r="H246" s="83" t="s">
        <v>67</v>
      </c>
      <c r="I246" s="89" t="s">
        <v>1262</v>
      </c>
      <c r="J246" s="89"/>
      <c r="K246" s="83" t="s">
        <v>17</v>
      </c>
      <c r="L246" s="83" t="s">
        <v>70</v>
      </c>
      <c r="M246" s="83" t="s">
        <v>71</v>
      </c>
      <c r="N246" s="85" t="s">
        <v>280</v>
      </c>
      <c r="O246" s="86" t="s">
        <v>83</v>
      </c>
      <c r="P246" s="86" t="s">
        <v>73</v>
      </c>
      <c r="Q246" s="82">
        <v>6</v>
      </c>
      <c r="R246" s="87">
        <f t="shared" si="3"/>
        <v>47140</v>
      </c>
      <c r="S246" s="87">
        <v>23240</v>
      </c>
      <c r="T246" s="87">
        <v>5810</v>
      </c>
      <c r="U246" s="87">
        <v>18090</v>
      </c>
      <c r="V246" s="88"/>
      <c r="X246" s="72"/>
      <c r="Y246" s="72"/>
    </row>
    <row r="247" spans="1:25" ht="45" customHeight="1" x14ac:dyDescent="0.2">
      <c r="A247" s="82">
        <v>241</v>
      </c>
      <c r="B247" s="89" t="s">
        <v>1263</v>
      </c>
      <c r="C247" s="90" t="s">
        <v>852</v>
      </c>
      <c r="D247" s="89" t="s">
        <v>1264</v>
      </c>
      <c r="E247" s="89" t="s">
        <v>143</v>
      </c>
      <c r="F247" s="89" t="s">
        <v>1265</v>
      </c>
      <c r="G247" s="89" t="s">
        <v>79</v>
      </c>
      <c r="H247" s="83" t="s">
        <v>67</v>
      </c>
      <c r="I247" s="89" t="s">
        <v>1266</v>
      </c>
      <c r="J247" s="89" t="s">
        <v>1267</v>
      </c>
      <c r="K247" s="83" t="s">
        <v>17</v>
      </c>
      <c r="L247" s="83" t="s">
        <v>70</v>
      </c>
      <c r="M247" s="83" t="s">
        <v>71</v>
      </c>
      <c r="N247" s="85" t="s">
        <v>1268</v>
      </c>
      <c r="O247" s="86" t="s">
        <v>26</v>
      </c>
      <c r="P247" s="86"/>
      <c r="Q247" s="82">
        <v>1</v>
      </c>
      <c r="R247" s="87">
        <f t="shared" si="3"/>
        <v>64680</v>
      </c>
      <c r="S247" s="87">
        <v>43120</v>
      </c>
      <c r="T247" s="87">
        <v>10780</v>
      </c>
      <c r="U247" s="87">
        <v>10780</v>
      </c>
      <c r="V247" s="88"/>
      <c r="X247" s="72"/>
      <c r="Y247" s="72"/>
    </row>
    <row r="248" spans="1:25" ht="45" customHeight="1" x14ac:dyDescent="0.2">
      <c r="A248" s="82">
        <v>242</v>
      </c>
      <c r="B248" s="89" t="s">
        <v>1269</v>
      </c>
      <c r="C248" s="90" t="s">
        <v>85</v>
      </c>
      <c r="D248" s="89" t="s">
        <v>1270</v>
      </c>
      <c r="E248" s="89" t="s">
        <v>637</v>
      </c>
      <c r="F248" s="89" t="s">
        <v>306</v>
      </c>
      <c r="G248" s="89" t="s">
        <v>79</v>
      </c>
      <c r="H248" s="83" t="s">
        <v>67</v>
      </c>
      <c r="I248" s="89" t="s">
        <v>1271</v>
      </c>
      <c r="J248" s="89" t="s">
        <v>1272</v>
      </c>
      <c r="K248" s="83" t="s">
        <v>17</v>
      </c>
      <c r="L248" s="83" t="s">
        <v>70</v>
      </c>
      <c r="M248" s="83" t="s">
        <v>71</v>
      </c>
      <c r="N248" s="85" t="s">
        <v>1273</v>
      </c>
      <c r="O248" s="86" t="s">
        <v>26</v>
      </c>
      <c r="P248" s="86"/>
      <c r="Q248" s="82">
        <v>2</v>
      </c>
      <c r="R248" s="87">
        <f t="shared" si="3"/>
        <v>45000</v>
      </c>
      <c r="S248" s="87">
        <v>25200</v>
      </c>
      <c r="T248" s="87">
        <v>6300</v>
      </c>
      <c r="U248" s="87">
        <v>13500</v>
      </c>
      <c r="V248" s="88"/>
      <c r="X248" s="72"/>
      <c r="Y248" s="72"/>
    </row>
    <row r="249" spans="1:25" ht="45" customHeight="1" x14ac:dyDescent="0.2">
      <c r="A249" s="82">
        <v>243</v>
      </c>
      <c r="B249" s="89" t="s">
        <v>1274</v>
      </c>
      <c r="C249" s="90" t="s">
        <v>85</v>
      </c>
      <c r="D249" s="89" t="s">
        <v>1275</v>
      </c>
      <c r="E249" s="89" t="s">
        <v>890</v>
      </c>
      <c r="F249" s="89" t="s">
        <v>206</v>
      </c>
      <c r="G249" s="89" t="s">
        <v>66</v>
      </c>
      <c r="H249" s="83" t="s">
        <v>67</v>
      </c>
      <c r="I249" s="89" t="s">
        <v>1276</v>
      </c>
      <c r="J249" s="89"/>
      <c r="K249" s="83" t="s">
        <v>17</v>
      </c>
      <c r="L249" s="83" t="s">
        <v>70</v>
      </c>
      <c r="M249" s="83" t="s">
        <v>71</v>
      </c>
      <c r="N249" s="85" t="s">
        <v>1146</v>
      </c>
      <c r="O249" s="86" t="s">
        <v>26</v>
      </c>
      <c r="P249" s="86" t="s">
        <v>92</v>
      </c>
      <c r="Q249" s="82">
        <v>2</v>
      </c>
      <c r="R249" s="87">
        <f t="shared" si="3"/>
        <v>36106</v>
      </c>
      <c r="S249" s="87">
        <v>20005</v>
      </c>
      <c r="T249" s="87">
        <v>5001</v>
      </c>
      <c r="U249" s="87">
        <v>11100</v>
      </c>
      <c r="V249" s="88"/>
      <c r="X249" s="72"/>
      <c r="Y249" s="72"/>
    </row>
    <row r="250" spans="1:25" ht="45" customHeight="1" x14ac:dyDescent="0.2">
      <c r="A250" s="82">
        <v>244</v>
      </c>
      <c r="B250" s="89" t="s">
        <v>1277</v>
      </c>
      <c r="C250" s="90" t="s">
        <v>85</v>
      </c>
      <c r="D250" s="89" t="s">
        <v>1278</v>
      </c>
      <c r="E250" s="89" t="s">
        <v>306</v>
      </c>
      <c r="F250" s="89" t="s">
        <v>143</v>
      </c>
      <c r="G250" s="89" t="s">
        <v>66</v>
      </c>
      <c r="H250" s="83" t="s">
        <v>67</v>
      </c>
      <c r="I250" s="89" t="s">
        <v>1279</v>
      </c>
      <c r="J250" s="89" t="s">
        <v>1280</v>
      </c>
      <c r="K250" s="83" t="s">
        <v>17</v>
      </c>
      <c r="L250" s="83" t="s">
        <v>70</v>
      </c>
      <c r="M250" s="83" t="s">
        <v>71</v>
      </c>
      <c r="N250" s="85" t="s">
        <v>1281</v>
      </c>
      <c r="O250" s="86" t="s">
        <v>83</v>
      </c>
      <c r="P250" s="86"/>
      <c r="Q250" s="82">
        <v>2</v>
      </c>
      <c r="R250" s="87">
        <f t="shared" si="3"/>
        <v>73960</v>
      </c>
      <c r="S250" s="87">
        <v>41417</v>
      </c>
      <c r="T250" s="87">
        <v>10355</v>
      </c>
      <c r="U250" s="87">
        <v>22188</v>
      </c>
      <c r="V250" s="88"/>
      <c r="X250" s="72"/>
      <c r="Y250" s="72"/>
    </row>
    <row r="251" spans="1:25" ht="45" customHeight="1" x14ac:dyDescent="0.2">
      <c r="A251" s="82">
        <v>245</v>
      </c>
      <c r="B251" s="89" t="s">
        <v>1282</v>
      </c>
      <c r="C251" s="90" t="s">
        <v>62</v>
      </c>
      <c r="D251" s="89" t="s">
        <v>868</v>
      </c>
      <c r="E251" s="89" t="s">
        <v>261</v>
      </c>
      <c r="F251" s="89" t="s">
        <v>452</v>
      </c>
      <c r="G251" s="89" t="s">
        <v>79</v>
      </c>
      <c r="H251" s="83" t="s">
        <v>67</v>
      </c>
      <c r="I251" s="89" t="s">
        <v>1283</v>
      </c>
      <c r="J251" s="89" t="s">
        <v>1284</v>
      </c>
      <c r="K251" s="83" t="s">
        <v>17</v>
      </c>
      <c r="L251" s="83" t="s">
        <v>70</v>
      </c>
      <c r="M251" s="83" t="s">
        <v>71</v>
      </c>
      <c r="N251" s="85" t="s">
        <v>1285</v>
      </c>
      <c r="O251" s="86" t="s">
        <v>83</v>
      </c>
      <c r="P251" s="86" t="s">
        <v>73</v>
      </c>
      <c r="Q251" s="82">
        <v>2</v>
      </c>
      <c r="R251" s="87">
        <f t="shared" si="3"/>
        <v>230000</v>
      </c>
      <c r="S251" s="87">
        <v>128800</v>
      </c>
      <c r="T251" s="87">
        <v>32200</v>
      </c>
      <c r="U251" s="87">
        <v>69000</v>
      </c>
      <c r="V251" s="88"/>
      <c r="X251" s="72"/>
      <c r="Y251" s="72"/>
    </row>
    <row r="252" spans="1:25" ht="45" customHeight="1" x14ac:dyDescent="0.2">
      <c r="A252" s="82">
        <v>246</v>
      </c>
      <c r="B252" s="89" t="s">
        <v>1286</v>
      </c>
      <c r="C252" s="90" t="s">
        <v>346</v>
      </c>
      <c r="D252" s="89" t="s">
        <v>963</v>
      </c>
      <c r="E252" s="89" t="s">
        <v>1287</v>
      </c>
      <c r="F252" s="89" t="s">
        <v>1288</v>
      </c>
      <c r="G252" s="89" t="s">
        <v>66</v>
      </c>
      <c r="H252" s="83" t="s">
        <v>67</v>
      </c>
      <c r="I252" s="89" t="s">
        <v>1289</v>
      </c>
      <c r="J252" s="89" t="s">
        <v>1290</v>
      </c>
      <c r="K252" s="83" t="s">
        <v>17</v>
      </c>
      <c r="L252" s="83" t="s">
        <v>70</v>
      </c>
      <c r="M252" s="83" t="s">
        <v>71</v>
      </c>
      <c r="N252" s="85" t="s">
        <v>280</v>
      </c>
      <c r="O252" s="86" t="s">
        <v>83</v>
      </c>
      <c r="P252" s="86" t="s">
        <v>73</v>
      </c>
      <c r="Q252" s="82">
        <v>1</v>
      </c>
      <c r="R252" s="87">
        <f t="shared" si="3"/>
        <v>25885</v>
      </c>
      <c r="S252" s="87">
        <v>9959</v>
      </c>
      <c r="T252" s="87">
        <v>3476</v>
      </c>
      <c r="U252" s="87">
        <v>12450</v>
      </c>
      <c r="V252" s="88"/>
      <c r="X252" s="72"/>
      <c r="Y252" s="72"/>
    </row>
    <row r="253" spans="1:25" ht="45" customHeight="1" x14ac:dyDescent="0.2">
      <c r="A253" s="82">
        <v>247</v>
      </c>
      <c r="B253" s="89" t="s">
        <v>1291</v>
      </c>
      <c r="C253" s="90" t="s">
        <v>852</v>
      </c>
      <c r="D253" s="89" t="s">
        <v>1292</v>
      </c>
      <c r="E253" s="89" t="s">
        <v>804</v>
      </c>
      <c r="F253" s="89" t="s">
        <v>1293</v>
      </c>
      <c r="G253" s="89" t="s">
        <v>79</v>
      </c>
      <c r="H253" s="83" t="s">
        <v>67</v>
      </c>
      <c r="I253" s="89" t="s">
        <v>1294</v>
      </c>
      <c r="J253" s="89" t="s">
        <v>1295</v>
      </c>
      <c r="K253" s="83" t="s">
        <v>17</v>
      </c>
      <c r="L253" s="83" t="s">
        <v>70</v>
      </c>
      <c r="M253" s="83" t="s">
        <v>71</v>
      </c>
      <c r="N253" s="85" t="s">
        <v>1296</v>
      </c>
      <c r="O253" s="86" t="s">
        <v>26</v>
      </c>
      <c r="P253" s="86"/>
      <c r="Q253" s="82">
        <v>4</v>
      </c>
      <c r="R253" s="87">
        <f t="shared" si="3"/>
        <v>11340</v>
      </c>
      <c r="S253" s="87">
        <v>7560</v>
      </c>
      <c r="T253" s="87">
        <v>1890</v>
      </c>
      <c r="U253" s="87">
        <v>1890</v>
      </c>
      <c r="V253" s="88"/>
      <c r="X253" s="72"/>
      <c r="Y253" s="72"/>
    </row>
    <row r="254" spans="1:25" ht="45" customHeight="1" x14ac:dyDescent="0.2">
      <c r="A254" s="82">
        <v>248</v>
      </c>
      <c r="B254" s="89" t="s">
        <v>1297</v>
      </c>
      <c r="C254" s="90" t="s">
        <v>75</v>
      </c>
      <c r="D254" s="89" t="s">
        <v>298</v>
      </c>
      <c r="E254" s="89" t="s">
        <v>240</v>
      </c>
      <c r="F254" s="89" t="s">
        <v>1298</v>
      </c>
      <c r="G254" s="89" t="s">
        <v>79</v>
      </c>
      <c r="H254" s="83" t="s">
        <v>67</v>
      </c>
      <c r="I254" s="89" t="s">
        <v>1299</v>
      </c>
      <c r="J254" s="89" t="s">
        <v>1300</v>
      </c>
      <c r="K254" s="83" t="s">
        <v>17</v>
      </c>
      <c r="L254" s="83" t="s">
        <v>70</v>
      </c>
      <c r="M254" s="83" t="s">
        <v>71</v>
      </c>
      <c r="N254" s="85" t="s">
        <v>1301</v>
      </c>
      <c r="O254" s="86" t="s">
        <v>26</v>
      </c>
      <c r="P254" s="86" t="s">
        <v>147</v>
      </c>
      <c r="Q254" s="82">
        <v>1</v>
      </c>
      <c r="R254" s="87">
        <f t="shared" si="3"/>
        <v>16250</v>
      </c>
      <c r="S254" s="87">
        <v>9100</v>
      </c>
      <c r="T254" s="87">
        <v>2275</v>
      </c>
      <c r="U254" s="87">
        <v>4875</v>
      </c>
      <c r="V254" s="88"/>
      <c r="X254" s="72"/>
      <c r="Y254" s="72"/>
    </row>
    <row r="255" spans="1:25" ht="45" customHeight="1" x14ac:dyDescent="0.2">
      <c r="A255" s="82">
        <v>249</v>
      </c>
      <c r="B255" s="89" t="s">
        <v>1302</v>
      </c>
      <c r="C255" s="90" t="s">
        <v>75</v>
      </c>
      <c r="D255" s="89" t="s">
        <v>1303</v>
      </c>
      <c r="E255" s="89" t="s">
        <v>348</v>
      </c>
      <c r="F255" s="89" t="s">
        <v>87</v>
      </c>
      <c r="G255" s="89" t="s">
        <v>79</v>
      </c>
      <c r="H255" s="83" t="s">
        <v>67</v>
      </c>
      <c r="I255" s="89" t="s">
        <v>1304</v>
      </c>
      <c r="J255" s="89"/>
      <c r="K255" s="83" t="s">
        <v>17</v>
      </c>
      <c r="L255" s="83" t="s">
        <v>70</v>
      </c>
      <c r="M255" s="83" t="s">
        <v>71</v>
      </c>
      <c r="N255" s="85" t="s">
        <v>1305</v>
      </c>
      <c r="O255" s="86" t="s">
        <v>26</v>
      </c>
      <c r="P255" s="86" t="s">
        <v>147</v>
      </c>
      <c r="Q255" s="82">
        <v>2</v>
      </c>
      <c r="R255" s="87">
        <f t="shared" si="3"/>
        <v>270000</v>
      </c>
      <c r="S255" s="87">
        <v>151200</v>
      </c>
      <c r="T255" s="87">
        <v>37800</v>
      </c>
      <c r="U255" s="87">
        <v>81000</v>
      </c>
      <c r="V255" s="88"/>
      <c r="X255" s="72"/>
      <c r="Y255" s="72"/>
    </row>
    <row r="256" spans="1:25" ht="45" customHeight="1" x14ac:dyDescent="0.2">
      <c r="A256" s="82">
        <v>250</v>
      </c>
      <c r="B256" s="89" t="s">
        <v>1306</v>
      </c>
      <c r="C256" s="90" t="s">
        <v>852</v>
      </c>
      <c r="D256" s="89" t="s">
        <v>394</v>
      </c>
      <c r="E256" s="89" t="s">
        <v>115</v>
      </c>
      <c r="F256" s="89" t="s">
        <v>1062</v>
      </c>
      <c r="G256" s="89" t="s">
        <v>79</v>
      </c>
      <c r="H256" s="83" t="s">
        <v>67</v>
      </c>
      <c r="I256" s="89" t="s">
        <v>1307</v>
      </c>
      <c r="J256" s="89" t="s">
        <v>1308</v>
      </c>
      <c r="K256" s="83" t="s">
        <v>17</v>
      </c>
      <c r="L256" s="83" t="s">
        <v>70</v>
      </c>
      <c r="M256" s="83" t="s">
        <v>71</v>
      </c>
      <c r="N256" s="85" t="s">
        <v>1309</v>
      </c>
      <c r="O256" s="86" t="s">
        <v>26</v>
      </c>
      <c r="P256" s="86"/>
      <c r="Q256" s="82">
        <v>1</v>
      </c>
      <c r="R256" s="87">
        <f t="shared" si="3"/>
        <v>41652</v>
      </c>
      <c r="S256" s="87">
        <v>26914</v>
      </c>
      <c r="T256" s="87">
        <v>6728</v>
      </c>
      <c r="U256" s="87">
        <v>8010</v>
      </c>
      <c r="V256" s="88"/>
      <c r="X256" s="72"/>
      <c r="Y256" s="72"/>
    </row>
    <row r="257" spans="1:25" ht="30.75" customHeight="1" x14ac:dyDescent="0.2">
      <c r="A257" s="82"/>
      <c r="B257" s="91"/>
      <c r="C257" s="92"/>
      <c r="D257" s="91"/>
      <c r="E257" s="91"/>
      <c r="F257" s="91"/>
      <c r="G257" s="93"/>
      <c r="H257" s="91"/>
      <c r="I257" s="91"/>
      <c r="J257" s="91"/>
      <c r="K257" s="83" t="s">
        <v>17</v>
      </c>
      <c r="L257" s="83" t="s">
        <v>70</v>
      </c>
      <c r="M257" s="83" t="s">
        <v>71</v>
      </c>
      <c r="N257" s="94" t="s">
        <v>1310</v>
      </c>
      <c r="O257" s="86" t="s">
        <v>1311</v>
      </c>
      <c r="P257" s="95"/>
      <c r="Q257" s="96"/>
      <c r="R257" s="87">
        <f t="shared" si="3"/>
        <v>1114347.33</v>
      </c>
      <c r="S257" s="87">
        <v>896106.65</v>
      </c>
      <c r="T257" s="87">
        <v>218240.68</v>
      </c>
      <c r="U257" s="87"/>
      <c r="V257" s="88"/>
      <c r="X257" s="72"/>
      <c r="Y257" s="72"/>
    </row>
    <row r="259" spans="1:25" ht="23.25" x14ac:dyDescent="0.2">
      <c r="A259" s="205" t="s">
        <v>37</v>
      </c>
      <c r="B259" s="205"/>
      <c r="C259" s="205"/>
      <c r="D259" s="205"/>
      <c r="E259" s="205"/>
      <c r="F259" s="205"/>
      <c r="G259" s="205"/>
      <c r="H259" s="205"/>
      <c r="I259" s="205"/>
      <c r="J259" s="205"/>
      <c r="K259" s="205"/>
      <c r="L259" s="205"/>
      <c r="M259" s="205"/>
      <c r="N259" s="205"/>
      <c r="O259" s="205"/>
      <c r="P259" s="205"/>
      <c r="Q259" s="205"/>
      <c r="R259" s="205"/>
      <c r="S259" s="205"/>
      <c r="T259" s="205"/>
      <c r="U259" s="205"/>
      <c r="V259" s="205"/>
      <c r="X259" s="72"/>
    </row>
    <row r="260" spans="1:25" ht="15.75" x14ac:dyDescent="0.2">
      <c r="A260" s="204" t="s">
        <v>35</v>
      </c>
      <c r="B260" s="204"/>
      <c r="C260" s="204"/>
      <c r="D260" s="204"/>
      <c r="E260" s="204"/>
      <c r="F260" s="204"/>
      <c r="G260" s="204"/>
      <c r="H260" s="204"/>
      <c r="I260" s="204"/>
      <c r="J260" s="204"/>
      <c r="K260" s="204"/>
      <c r="L260" s="204"/>
      <c r="M260" s="204"/>
      <c r="N260" s="204"/>
      <c r="O260" s="204"/>
      <c r="P260" s="204"/>
      <c r="Q260" s="204"/>
      <c r="R260" s="204"/>
      <c r="S260" s="204"/>
      <c r="T260" s="204"/>
      <c r="U260" s="204"/>
      <c r="V260" s="204"/>
      <c r="X260" s="72"/>
    </row>
    <row r="261" spans="1:25" ht="90" x14ac:dyDescent="0.2">
      <c r="A261" s="100" t="s">
        <v>39</v>
      </c>
      <c r="B261" s="100" t="s">
        <v>40</v>
      </c>
      <c r="C261" s="100" t="s">
        <v>41</v>
      </c>
      <c r="D261" s="100" t="s">
        <v>42</v>
      </c>
      <c r="E261" s="100" t="s">
        <v>43</v>
      </c>
      <c r="F261" s="100" t="s">
        <v>44</v>
      </c>
      <c r="G261" s="100" t="s">
        <v>45</v>
      </c>
      <c r="H261" s="100" t="s">
        <v>46</v>
      </c>
      <c r="I261" s="100" t="s">
        <v>47</v>
      </c>
      <c r="J261" s="100" t="s">
        <v>48</v>
      </c>
      <c r="K261" s="100" t="s">
        <v>49</v>
      </c>
      <c r="L261" s="100" t="s">
        <v>50</v>
      </c>
      <c r="M261" s="100" t="s">
        <v>51</v>
      </c>
      <c r="N261" s="100" t="s">
        <v>52</v>
      </c>
      <c r="O261" s="100" t="s">
        <v>53</v>
      </c>
      <c r="P261" s="100" t="s">
        <v>54</v>
      </c>
      <c r="Q261" s="100" t="s">
        <v>55</v>
      </c>
      <c r="R261" s="100" t="s">
        <v>56</v>
      </c>
      <c r="S261" s="100" t="s">
        <v>57</v>
      </c>
      <c r="T261" s="100" t="s">
        <v>58</v>
      </c>
      <c r="U261" s="100" t="s">
        <v>59</v>
      </c>
      <c r="V261" s="100" t="s">
        <v>0</v>
      </c>
      <c r="X261" s="72"/>
    </row>
    <row r="262" spans="1:25" ht="5.0999999999999996" customHeight="1" x14ac:dyDescent="0.2">
      <c r="A262" s="74"/>
      <c r="B262" s="74"/>
      <c r="C262" s="74"/>
      <c r="D262" s="74"/>
      <c r="E262" s="74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X262" s="72"/>
    </row>
    <row r="263" spans="1:25" x14ac:dyDescent="0.2">
      <c r="A263" s="76" t="s">
        <v>1312</v>
      </c>
      <c r="B263" s="78"/>
      <c r="C263" s="78"/>
      <c r="D263" s="78"/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9"/>
      <c r="Q263" s="80">
        <f>SUM(Q264:Q286)</f>
        <v>1226</v>
      </c>
      <c r="R263" s="80">
        <f>SUM(R264:R286)</f>
        <v>9882752.4000000004</v>
      </c>
      <c r="S263" s="80">
        <f>SUM(S264:S286)</f>
        <v>6739085.46</v>
      </c>
      <c r="T263" s="80">
        <f>SUM(T264:T286)</f>
        <v>1684894.18</v>
      </c>
      <c r="U263" s="80">
        <f>SUM(U264:U286)</f>
        <v>1458772.76</v>
      </c>
      <c r="V263" s="81"/>
      <c r="X263" s="72"/>
    </row>
    <row r="264" spans="1:25" ht="135" x14ac:dyDescent="0.2">
      <c r="A264" s="101">
        <v>1</v>
      </c>
      <c r="B264" s="83" t="s">
        <v>1313</v>
      </c>
      <c r="C264" s="83" t="s">
        <v>852</v>
      </c>
      <c r="D264" s="83" t="s">
        <v>1314</v>
      </c>
      <c r="E264" s="83"/>
      <c r="F264" s="83"/>
      <c r="G264" s="83" t="s">
        <v>79</v>
      </c>
      <c r="H264" s="83" t="s">
        <v>1315</v>
      </c>
      <c r="I264" s="83" t="s">
        <v>765</v>
      </c>
      <c r="J264" s="83" t="s">
        <v>766</v>
      </c>
      <c r="K264" s="83" t="s">
        <v>17</v>
      </c>
      <c r="L264" s="83" t="s">
        <v>70</v>
      </c>
      <c r="M264" s="83" t="s">
        <v>1316</v>
      </c>
      <c r="N264" s="85" t="s">
        <v>1317</v>
      </c>
      <c r="O264" s="85" t="s">
        <v>83</v>
      </c>
      <c r="P264" s="85" t="s">
        <v>1318</v>
      </c>
      <c r="Q264" s="102">
        <v>30</v>
      </c>
      <c r="R264" s="103">
        <f>SUM(S264:U264)</f>
        <v>120000</v>
      </c>
      <c r="S264" s="103">
        <v>96000</v>
      </c>
      <c r="T264" s="103">
        <v>24000</v>
      </c>
      <c r="U264" s="103"/>
      <c r="V264" s="97" t="s">
        <v>1319</v>
      </c>
      <c r="X264" s="72"/>
    </row>
    <row r="265" spans="1:25" ht="135" x14ac:dyDescent="0.2">
      <c r="A265" s="101">
        <v>2</v>
      </c>
      <c r="B265" s="83" t="s">
        <v>1320</v>
      </c>
      <c r="C265" s="83" t="s">
        <v>852</v>
      </c>
      <c r="D265" s="83" t="s">
        <v>1321</v>
      </c>
      <c r="E265" s="83"/>
      <c r="F265" s="83"/>
      <c r="G265" s="83" t="s">
        <v>79</v>
      </c>
      <c r="H265" s="83" t="s">
        <v>1315</v>
      </c>
      <c r="I265" s="83" t="s">
        <v>1322</v>
      </c>
      <c r="J265" s="83"/>
      <c r="K265" s="83" t="s">
        <v>17</v>
      </c>
      <c r="L265" s="83" t="s">
        <v>70</v>
      </c>
      <c r="M265" s="83" t="s">
        <v>1316</v>
      </c>
      <c r="N265" s="85" t="s">
        <v>1317</v>
      </c>
      <c r="O265" s="85" t="s">
        <v>83</v>
      </c>
      <c r="P265" s="85" t="s">
        <v>1318</v>
      </c>
      <c r="Q265" s="102">
        <v>30</v>
      </c>
      <c r="R265" s="103">
        <f t="shared" ref="R265:R286" si="4">SUM(S265:U265)</f>
        <v>120000</v>
      </c>
      <c r="S265" s="103">
        <v>96000</v>
      </c>
      <c r="T265" s="103">
        <v>24000</v>
      </c>
      <c r="U265" s="103"/>
      <c r="V265" s="97" t="s">
        <v>1319</v>
      </c>
      <c r="X265" s="72"/>
    </row>
    <row r="266" spans="1:25" ht="135" x14ac:dyDescent="0.2">
      <c r="A266" s="101">
        <v>3</v>
      </c>
      <c r="B266" s="89" t="s">
        <v>1323</v>
      </c>
      <c r="C266" s="89" t="s">
        <v>852</v>
      </c>
      <c r="D266" s="89" t="s">
        <v>1324</v>
      </c>
      <c r="E266" s="89"/>
      <c r="F266" s="89"/>
      <c r="G266" s="89" t="s">
        <v>79</v>
      </c>
      <c r="H266" s="83" t="s">
        <v>1315</v>
      </c>
      <c r="I266" s="89" t="s">
        <v>1325</v>
      </c>
      <c r="J266" s="89" t="s">
        <v>1326</v>
      </c>
      <c r="K266" s="83" t="s">
        <v>17</v>
      </c>
      <c r="L266" s="83" t="s">
        <v>70</v>
      </c>
      <c r="M266" s="83" t="s">
        <v>1316</v>
      </c>
      <c r="N266" s="85" t="s">
        <v>1317</v>
      </c>
      <c r="O266" s="85" t="s">
        <v>83</v>
      </c>
      <c r="P266" s="85" t="s">
        <v>1318</v>
      </c>
      <c r="Q266" s="102">
        <v>30</v>
      </c>
      <c r="R266" s="103">
        <f t="shared" si="4"/>
        <v>120000</v>
      </c>
      <c r="S266" s="103">
        <v>96000</v>
      </c>
      <c r="T266" s="103">
        <v>24000</v>
      </c>
      <c r="U266" s="103"/>
      <c r="V266" s="97" t="s">
        <v>1319</v>
      </c>
      <c r="X266" s="72"/>
    </row>
    <row r="267" spans="1:25" ht="135" x14ac:dyDescent="0.2">
      <c r="A267" s="101">
        <v>4</v>
      </c>
      <c r="B267" s="89" t="s">
        <v>1327</v>
      </c>
      <c r="C267" s="89" t="s">
        <v>852</v>
      </c>
      <c r="D267" s="89" t="s">
        <v>1328</v>
      </c>
      <c r="E267" s="89"/>
      <c r="F267" s="89"/>
      <c r="G267" s="89" t="s">
        <v>66</v>
      </c>
      <c r="H267" s="83" t="s">
        <v>1315</v>
      </c>
      <c r="I267" s="89" t="s">
        <v>1329</v>
      </c>
      <c r="J267" s="89"/>
      <c r="K267" s="83" t="s">
        <v>17</v>
      </c>
      <c r="L267" s="83" t="s">
        <v>70</v>
      </c>
      <c r="M267" s="83" t="s">
        <v>1316</v>
      </c>
      <c r="N267" s="85" t="s">
        <v>1317</v>
      </c>
      <c r="O267" s="85" t="s">
        <v>83</v>
      </c>
      <c r="P267" s="85" t="s">
        <v>1318</v>
      </c>
      <c r="Q267" s="102">
        <v>30</v>
      </c>
      <c r="R267" s="103">
        <f t="shared" si="4"/>
        <v>120000</v>
      </c>
      <c r="S267" s="103">
        <v>96000</v>
      </c>
      <c r="T267" s="103">
        <v>24000</v>
      </c>
      <c r="U267" s="103"/>
      <c r="V267" s="97" t="s">
        <v>1319</v>
      </c>
      <c r="X267" s="72"/>
    </row>
    <row r="268" spans="1:25" ht="135" x14ac:dyDescent="0.2">
      <c r="A268" s="101">
        <v>5</v>
      </c>
      <c r="B268" s="89" t="s">
        <v>1330</v>
      </c>
      <c r="C268" s="89" t="s">
        <v>852</v>
      </c>
      <c r="D268" s="89" t="s">
        <v>1331</v>
      </c>
      <c r="E268" s="89"/>
      <c r="F268" s="89"/>
      <c r="G268" s="89" t="s">
        <v>79</v>
      </c>
      <c r="H268" s="83" t="s">
        <v>1315</v>
      </c>
      <c r="I268" s="89" t="s">
        <v>1332</v>
      </c>
      <c r="J268" s="89" t="s">
        <v>1333</v>
      </c>
      <c r="K268" s="83" t="s">
        <v>17</v>
      </c>
      <c r="L268" s="83" t="s">
        <v>70</v>
      </c>
      <c r="M268" s="83" t="s">
        <v>1316</v>
      </c>
      <c r="N268" s="85" t="s">
        <v>1317</v>
      </c>
      <c r="O268" s="85" t="s">
        <v>83</v>
      </c>
      <c r="P268" s="85" t="s">
        <v>1318</v>
      </c>
      <c r="Q268" s="102">
        <v>29</v>
      </c>
      <c r="R268" s="103">
        <f t="shared" si="4"/>
        <v>120000</v>
      </c>
      <c r="S268" s="103">
        <v>96000</v>
      </c>
      <c r="T268" s="103">
        <v>24000</v>
      </c>
      <c r="U268" s="103"/>
      <c r="V268" s="97" t="s">
        <v>1319</v>
      </c>
      <c r="X268" s="72"/>
    </row>
    <row r="269" spans="1:25" s="111" customFormat="1" ht="81.75" customHeight="1" x14ac:dyDescent="0.2">
      <c r="A269" s="101">
        <v>6</v>
      </c>
      <c r="B269" s="104" t="s">
        <v>1334</v>
      </c>
      <c r="C269" s="104" t="s">
        <v>852</v>
      </c>
      <c r="D269" s="104" t="s">
        <v>1335</v>
      </c>
      <c r="E269" s="104"/>
      <c r="F269" s="104"/>
      <c r="G269" s="104" t="s">
        <v>79</v>
      </c>
      <c r="H269" s="105" t="s">
        <v>1315</v>
      </c>
      <c r="I269" s="104" t="s">
        <v>1332</v>
      </c>
      <c r="J269" s="104" t="s">
        <v>1333</v>
      </c>
      <c r="K269" s="83" t="s">
        <v>17</v>
      </c>
      <c r="L269" s="105" t="s">
        <v>70</v>
      </c>
      <c r="M269" s="106" t="s">
        <v>1336</v>
      </c>
      <c r="N269" s="107" t="s">
        <v>1337</v>
      </c>
      <c r="O269" s="107" t="s">
        <v>83</v>
      </c>
      <c r="P269" s="107" t="s">
        <v>1318</v>
      </c>
      <c r="Q269" s="108">
        <v>17</v>
      </c>
      <c r="R269" s="109">
        <f t="shared" si="4"/>
        <v>217126</v>
      </c>
      <c r="S269" s="109">
        <v>150730.72</v>
      </c>
      <c r="T269" s="109">
        <v>37682.68</v>
      </c>
      <c r="U269" s="109">
        <v>28712.6</v>
      </c>
      <c r="V269" s="110"/>
      <c r="X269" s="112"/>
    </row>
    <row r="270" spans="1:25" s="111" customFormat="1" ht="75" customHeight="1" x14ac:dyDescent="0.2">
      <c r="A270" s="101">
        <v>7</v>
      </c>
      <c r="B270" s="104" t="s">
        <v>1338</v>
      </c>
      <c r="C270" s="104" t="s">
        <v>852</v>
      </c>
      <c r="D270" s="104" t="s">
        <v>1339</v>
      </c>
      <c r="E270" s="104"/>
      <c r="F270" s="104"/>
      <c r="G270" s="104" t="s">
        <v>79</v>
      </c>
      <c r="H270" s="105" t="s">
        <v>1315</v>
      </c>
      <c r="I270" s="104" t="s">
        <v>1340</v>
      </c>
      <c r="J270" s="104" t="s">
        <v>1341</v>
      </c>
      <c r="K270" s="83" t="s">
        <v>17</v>
      </c>
      <c r="L270" s="105" t="s">
        <v>70</v>
      </c>
      <c r="M270" s="106" t="s">
        <v>1336</v>
      </c>
      <c r="N270" s="107" t="s">
        <v>1342</v>
      </c>
      <c r="O270" s="107" t="s">
        <v>83</v>
      </c>
      <c r="P270" s="107" t="s">
        <v>1318</v>
      </c>
      <c r="Q270" s="108">
        <v>17</v>
      </c>
      <c r="R270" s="109">
        <f t="shared" si="4"/>
        <v>70000</v>
      </c>
      <c r="S270" s="109">
        <v>44800</v>
      </c>
      <c r="T270" s="109">
        <v>11200</v>
      </c>
      <c r="U270" s="109">
        <v>14000</v>
      </c>
      <c r="V270" s="110"/>
      <c r="X270" s="112"/>
    </row>
    <row r="271" spans="1:25" s="111" customFormat="1" ht="135.75" customHeight="1" x14ac:dyDescent="0.2">
      <c r="A271" s="101">
        <v>8</v>
      </c>
      <c r="B271" s="104" t="s">
        <v>1343</v>
      </c>
      <c r="C271" s="104" t="s">
        <v>852</v>
      </c>
      <c r="D271" s="104" t="s">
        <v>1344</v>
      </c>
      <c r="E271" s="104"/>
      <c r="F271" s="104"/>
      <c r="G271" s="104" t="s">
        <v>79</v>
      </c>
      <c r="H271" s="105" t="s">
        <v>1315</v>
      </c>
      <c r="I271" s="104" t="s">
        <v>1325</v>
      </c>
      <c r="J271" s="104" t="s">
        <v>1326</v>
      </c>
      <c r="K271" s="83" t="s">
        <v>17</v>
      </c>
      <c r="L271" s="105" t="s">
        <v>70</v>
      </c>
      <c r="M271" s="106" t="s">
        <v>1336</v>
      </c>
      <c r="N271" s="107" t="s">
        <v>1345</v>
      </c>
      <c r="O271" s="107" t="s">
        <v>83</v>
      </c>
      <c r="P271" s="107" t="s">
        <v>1318</v>
      </c>
      <c r="Q271" s="108">
        <v>16</v>
      </c>
      <c r="R271" s="109">
        <f t="shared" si="4"/>
        <v>375988.62</v>
      </c>
      <c r="S271" s="109">
        <v>246253.41</v>
      </c>
      <c r="T271" s="109">
        <v>61563.35</v>
      </c>
      <c r="U271" s="109">
        <v>68171.86</v>
      </c>
      <c r="V271" s="110"/>
      <c r="X271" s="112"/>
    </row>
    <row r="272" spans="1:25" s="111" customFormat="1" ht="100.5" customHeight="1" x14ac:dyDescent="0.2">
      <c r="A272" s="101">
        <v>9</v>
      </c>
      <c r="B272" s="104" t="s">
        <v>1346</v>
      </c>
      <c r="C272" s="104" t="s">
        <v>852</v>
      </c>
      <c r="D272" s="104" t="s">
        <v>1347</v>
      </c>
      <c r="E272" s="104"/>
      <c r="F272" s="104"/>
      <c r="G272" s="104" t="s">
        <v>66</v>
      </c>
      <c r="H272" s="105" t="s">
        <v>1315</v>
      </c>
      <c r="I272" s="104" t="s">
        <v>1348</v>
      </c>
      <c r="J272" s="104"/>
      <c r="K272" s="83" t="s">
        <v>17</v>
      </c>
      <c r="L272" s="105" t="s">
        <v>70</v>
      </c>
      <c r="M272" s="106" t="s">
        <v>1336</v>
      </c>
      <c r="N272" s="107" t="s">
        <v>1349</v>
      </c>
      <c r="O272" s="107" t="s">
        <v>83</v>
      </c>
      <c r="P272" s="107" t="s">
        <v>1318</v>
      </c>
      <c r="Q272" s="108">
        <v>12</v>
      </c>
      <c r="R272" s="109">
        <f t="shared" si="4"/>
        <v>431792.83000000007</v>
      </c>
      <c r="S272" s="109">
        <v>278410.84000000003</v>
      </c>
      <c r="T272" s="109">
        <v>69602.710000000006</v>
      </c>
      <c r="U272" s="109">
        <v>83779.28</v>
      </c>
      <c r="V272" s="110"/>
      <c r="X272" s="112"/>
    </row>
    <row r="273" spans="1:24" s="113" customFormat="1" ht="93.75" customHeight="1" x14ac:dyDescent="0.2">
      <c r="A273" s="101">
        <v>10</v>
      </c>
      <c r="B273" s="104" t="s">
        <v>1350</v>
      </c>
      <c r="C273" s="104" t="s">
        <v>852</v>
      </c>
      <c r="D273" s="104" t="s">
        <v>1351</v>
      </c>
      <c r="E273" s="104"/>
      <c r="F273" s="104"/>
      <c r="G273" s="104" t="s">
        <v>66</v>
      </c>
      <c r="H273" s="105" t="s">
        <v>1315</v>
      </c>
      <c r="I273" s="104" t="s">
        <v>1329</v>
      </c>
      <c r="J273" s="104"/>
      <c r="K273" s="83" t="s">
        <v>17</v>
      </c>
      <c r="L273" s="105" t="s">
        <v>70</v>
      </c>
      <c r="M273" s="106" t="s">
        <v>1336</v>
      </c>
      <c r="N273" s="107" t="s">
        <v>1352</v>
      </c>
      <c r="O273" s="107" t="s">
        <v>83</v>
      </c>
      <c r="P273" s="107" t="s">
        <v>1318</v>
      </c>
      <c r="Q273" s="108">
        <v>37</v>
      </c>
      <c r="R273" s="109">
        <f t="shared" si="4"/>
        <v>832920.06</v>
      </c>
      <c r="S273" s="109">
        <v>538689.53</v>
      </c>
      <c r="T273" s="109">
        <v>134672.38</v>
      </c>
      <c r="U273" s="109">
        <v>159558.15</v>
      </c>
      <c r="V273" s="110"/>
      <c r="X273" s="114"/>
    </row>
    <row r="274" spans="1:24" s="113" customFormat="1" ht="114.75" customHeight="1" x14ac:dyDescent="0.2">
      <c r="A274" s="101">
        <v>11</v>
      </c>
      <c r="B274" s="104" t="s">
        <v>1353</v>
      </c>
      <c r="C274" s="104" t="s">
        <v>852</v>
      </c>
      <c r="D274" s="104" t="s">
        <v>1354</v>
      </c>
      <c r="E274" s="104"/>
      <c r="F274" s="104"/>
      <c r="G274" s="104" t="s">
        <v>79</v>
      </c>
      <c r="H274" s="105" t="s">
        <v>1315</v>
      </c>
      <c r="I274" s="104" t="s">
        <v>1322</v>
      </c>
      <c r="J274" s="104"/>
      <c r="K274" s="83" t="s">
        <v>17</v>
      </c>
      <c r="L274" s="105" t="s">
        <v>70</v>
      </c>
      <c r="M274" s="106" t="s">
        <v>1336</v>
      </c>
      <c r="N274" s="107" t="s">
        <v>1355</v>
      </c>
      <c r="O274" s="107" t="s">
        <v>83</v>
      </c>
      <c r="P274" s="107" t="s">
        <v>1318</v>
      </c>
      <c r="Q274" s="108">
        <v>30</v>
      </c>
      <c r="R274" s="109">
        <f t="shared" si="4"/>
        <v>1067858.73</v>
      </c>
      <c r="S274" s="109">
        <v>662894.41</v>
      </c>
      <c r="T274" s="109">
        <v>165723.6</v>
      </c>
      <c r="U274" s="109">
        <v>239240.72</v>
      </c>
      <c r="V274" s="110"/>
      <c r="X274" s="114"/>
    </row>
    <row r="275" spans="1:24" s="113" customFormat="1" ht="124.5" customHeight="1" x14ac:dyDescent="0.2">
      <c r="A275" s="101">
        <v>12</v>
      </c>
      <c r="B275" s="104" t="s">
        <v>1356</v>
      </c>
      <c r="C275" s="104" t="s">
        <v>852</v>
      </c>
      <c r="D275" s="104" t="s">
        <v>1357</v>
      </c>
      <c r="E275" s="104"/>
      <c r="F275" s="104"/>
      <c r="G275" s="104" t="s">
        <v>79</v>
      </c>
      <c r="H275" s="105" t="s">
        <v>1315</v>
      </c>
      <c r="I275" s="104" t="s">
        <v>765</v>
      </c>
      <c r="J275" s="104" t="s">
        <v>766</v>
      </c>
      <c r="K275" s="83" t="s">
        <v>17</v>
      </c>
      <c r="L275" s="105" t="s">
        <v>70</v>
      </c>
      <c r="M275" s="106" t="s">
        <v>1336</v>
      </c>
      <c r="N275" s="107" t="s">
        <v>1358</v>
      </c>
      <c r="O275" s="107" t="s">
        <v>83</v>
      </c>
      <c r="P275" s="107" t="s">
        <v>1318</v>
      </c>
      <c r="Q275" s="108">
        <v>30</v>
      </c>
      <c r="R275" s="109">
        <f t="shared" si="4"/>
        <v>744088.63</v>
      </c>
      <c r="S275" s="109">
        <v>523497.89</v>
      </c>
      <c r="T275" s="109">
        <v>130874.46</v>
      </c>
      <c r="U275" s="109">
        <v>89716.28</v>
      </c>
      <c r="V275" s="110"/>
      <c r="X275" s="114"/>
    </row>
    <row r="276" spans="1:24" ht="89.25" customHeight="1" x14ac:dyDescent="0.2">
      <c r="A276" s="101">
        <v>13</v>
      </c>
      <c r="B276" s="89" t="s">
        <v>1359</v>
      </c>
      <c r="C276" s="89" t="s">
        <v>852</v>
      </c>
      <c r="D276" s="89" t="s">
        <v>1360</v>
      </c>
      <c r="E276" s="89"/>
      <c r="F276" s="89"/>
      <c r="G276" s="89"/>
      <c r="H276" s="83" t="s">
        <v>1315</v>
      </c>
      <c r="I276" s="89"/>
      <c r="J276" s="89"/>
      <c r="K276" s="83" t="s">
        <v>17</v>
      </c>
      <c r="L276" s="83" t="s">
        <v>70</v>
      </c>
      <c r="M276" s="83" t="s">
        <v>1361</v>
      </c>
      <c r="N276" s="85" t="s">
        <v>1362</v>
      </c>
      <c r="O276" s="85" t="s">
        <v>83</v>
      </c>
      <c r="P276" s="85" t="s">
        <v>1318</v>
      </c>
      <c r="Q276" s="102">
        <v>159</v>
      </c>
      <c r="R276" s="103">
        <f t="shared" si="4"/>
        <v>350000</v>
      </c>
      <c r="S276" s="103">
        <v>280000</v>
      </c>
      <c r="T276" s="103">
        <v>70000</v>
      </c>
      <c r="U276" s="103"/>
      <c r="V276" s="97" t="s">
        <v>1319</v>
      </c>
      <c r="X276" s="72"/>
    </row>
    <row r="277" spans="1:24" ht="92.25" customHeight="1" x14ac:dyDescent="0.2">
      <c r="A277" s="101">
        <v>14</v>
      </c>
      <c r="B277" s="89" t="s">
        <v>1363</v>
      </c>
      <c r="C277" s="89" t="s">
        <v>852</v>
      </c>
      <c r="D277" s="89" t="s">
        <v>1364</v>
      </c>
      <c r="E277" s="89"/>
      <c r="F277" s="89"/>
      <c r="G277" s="89" t="s">
        <v>79</v>
      </c>
      <c r="H277" s="83" t="s">
        <v>1315</v>
      </c>
      <c r="I277" s="89" t="s">
        <v>1365</v>
      </c>
      <c r="J277" s="89"/>
      <c r="K277" s="83" t="s">
        <v>17</v>
      </c>
      <c r="L277" s="83" t="s">
        <v>70</v>
      </c>
      <c r="M277" s="83" t="s">
        <v>1316</v>
      </c>
      <c r="N277" s="85" t="s">
        <v>1317</v>
      </c>
      <c r="O277" s="85" t="s">
        <v>1366</v>
      </c>
      <c r="P277" s="85" t="s">
        <v>1318</v>
      </c>
      <c r="Q277" s="102">
        <v>31</v>
      </c>
      <c r="R277" s="103">
        <f t="shared" si="4"/>
        <v>120000</v>
      </c>
      <c r="S277" s="103">
        <v>96000</v>
      </c>
      <c r="T277" s="103">
        <v>24000</v>
      </c>
      <c r="U277" s="103"/>
      <c r="V277" s="97" t="s">
        <v>1367</v>
      </c>
      <c r="X277" s="72"/>
    </row>
    <row r="278" spans="1:24" ht="90" customHeight="1" x14ac:dyDescent="0.2">
      <c r="A278" s="101">
        <v>15</v>
      </c>
      <c r="B278" s="89" t="s">
        <v>1368</v>
      </c>
      <c r="C278" s="89" t="s">
        <v>852</v>
      </c>
      <c r="D278" s="89" t="s">
        <v>1369</v>
      </c>
      <c r="E278" s="89"/>
      <c r="F278" s="89"/>
      <c r="G278" s="89" t="s">
        <v>79</v>
      </c>
      <c r="H278" s="83" t="s">
        <v>1315</v>
      </c>
      <c r="I278" s="89" t="s">
        <v>1370</v>
      </c>
      <c r="J278" s="89"/>
      <c r="K278" s="83" t="s">
        <v>17</v>
      </c>
      <c r="L278" s="83" t="s">
        <v>70</v>
      </c>
      <c r="M278" s="83" t="s">
        <v>1316</v>
      </c>
      <c r="N278" s="85" t="s">
        <v>1317</v>
      </c>
      <c r="O278" s="85" t="s">
        <v>1366</v>
      </c>
      <c r="P278" s="85" t="s">
        <v>1318</v>
      </c>
      <c r="Q278" s="102">
        <v>30</v>
      </c>
      <c r="R278" s="103">
        <f t="shared" si="4"/>
        <v>120000</v>
      </c>
      <c r="S278" s="103">
        <v>96000</v>
      </c>
      <c r="T278" s="103">
        <v>24000</v>
      </c>
      <c r="U278" s="103"/>
      <c r="V278" s="97" t="s">
        <v>1367</v>
      </c>
      <c r="X278" s="72"/>
    </row>
    <row r="279" spans="1:24" ht="89.25" customHeight="1" x14ac:dyDescent="0.2">
      <c r="A279" s="101">
        <v>16</v>
      </c>
      <c r="B279" s="89" t="s">
        <v>1371</v>
      </c>
      <c r="C279" s="89" t="s">
        <v>852</v>
      </c>
      <c r="D279" s="89" t="s">
        <v>1372</v>
      </c>
      <c r="E279" s="89"/>
      <c r="F279" s="89"/>
      <c r="G279" s="89" t="s">
        <v>79</v>
      </c>
      <c r="H279" s="83" t="s">
        <v>1315</v>
      </c>
      <c r="I279" s="89" t="s">
        <v>1373</v>
      </c>
      <c r="J279" s="89" t="s">
        <v>1374</v>
      </c>
      <c r="K279" s="83" t="s">
        <v>17</v>
      </c>
      <c r="L279" s="83" t="s">
        <v>70</v>
      </c>
      <c r="M279" s="83" t="s">
        <v>1316</v>
      </c>
      <c r="N279" s="85" t="s">
        <v>1317</v>
      </c>
      <c r="O279" s="85" t="s">
        <v>1366</v>
      </c>
      <c r="P279" s="85" t="s">
        <v>1318</v>
      </c>
      <c r="Q279" s="102">
        <v>30</v>
      </c>
      <c r="R279" s="103">
        <f t="shared" si="4"/>
        <v>120000</v>
      </c>
      <c r="S279" s="103">
        <v>96000</v>
      </c>
      <c r="T279" s="103">
        <v>24000</v>
      </c>
      <c r="U279" s="103"/>
      <c r="V279" s="97" t="s">
        <v>1367</v>
      </c>
      <c r="X279" s="72"/>
    </row>
    <row r="280" spans="1:24" ht="90" customHeight="1" x14ac:dyDescent="0.2">
      <c r="A280" s="101">
        <v>17</v>
      </c>
      <c r="B280" s="89" t="s">
        <v>1375</v>
      </c>
      <c r="C280" s="89" t="s">
        <v>852</v>
      </c>
      <c r="D280" s="89" t="s">
        <v>1376</v>
      </c>
      <c r="E280" s="89"/>
      <c r="F280" s="89"/>
      <c r="G280" s="89" t="s">
        <v>79</v>
      </c>
      <c r="H280" s="83" t="s">
        <v>1315</v>
      </c>
      <c r="I280" s="89" t="s">
        <v>1377</v>
      </c>
      <c r="J280" s="89" t="s">
        <v>1378</v>
      </c>
      <c r="K280" s="83" t="s">
        <v>17</v>
      </c>
      <c r="L280" s="83" t="s">
        <v>70</v>
      </c>
      <c r="M280" s="83" t="s">
        <v>1316</v>
      </c>
      <c r="N280" s="85" t="s">
        <v>1317</v>
      </c>
      <c r="O280" s="85" t="s">
        <v>1366</v>
      </c>
      <c r="P280" s="85" t="s">
        <v>1318</v>
      </c>
      <c r="Q280" s="102">
        <v>31</v>
      </c>
      <c r="R280" s="103">
        <f t="shared" si="4"/>
        <v>120000</v>
      </c>
      <c r="S280" s="103">
        <v>96000</v>
      </c>
      <c r="T280" s="103">
        <v>24000</v>
      </c>
      <c r="U280" s="103"/>
      <c r="V280" s="97" t="s">
        <v>1367</v>
      </c>
      <c r="X280" s="72"/>
    </row>
    <row r="281" spans="1:24" ht="88.5" customHeight="1" x14ac:dyDescent="0.2">
      <c r="A281" s="101">
        <v>18</v>
      </c>
      <c r="B281" s="89" t="s">
        <v>1379</v>
      </c>
      <c r="C281" s="89" t="s">
        <v>852</v>
      </c>
      <c r="D281" s="89" t="s">
        <v>1380</v>
      </c>
      <c r="E281" s="89"/>
      <c r="F281" s="89"/>
      <c r="G281" s="89" t="s">
        <v>79</v>
      </c>
      <c r="H281" s="83" t="s">
        <v>1315</v>
      </c>
      <c r="I281" s="89" t="s">
        <v>1381</v>
      </c>
      <c r="J281" s="89"/>
      <c r="K281" s="83" t="s">
        <v>17</v>
      </c>
      <c r="L281" s="83" t="s">
        <v>70</v>
      </c>
      <c r="M281" s="83" t="s">
        <v>1316</v>
      </c>
      <c r="N281" s="85" t="s">
        <v>1317</v>
      </c>
      <c r="O281" s="85" t="s">
        <v>1366</v>
      </c>
      <c r="P281" s="85" t="s">
        <v>1318</v>
      </c>
      <c r="Q281" s="102">
        <v>37</v>
      </c>
      <c r="R281" s="103">
        <f t="shared" si="4"/>
        <v>120000</v>
      </c>
      <c r="S281" s="103">
        <v>96000</v>
      </c>
      <c r="T281" s="103">
        <v>24000</v>
      </c>
      <c r="U281" s="103"/>
      <c r="V281" s="97" t="s">
        <v>1367</v>
      </c>
      <c r="X281" s="72"/>
    </row>
    <row r="282" spans="1:24" s="113" customFormat="1" ht="63" customHeight="1" x14ac:dyDescent="0.2">
      <c r="A282" s="101">
        <v>19</v>
      </c>
      <c r="B282" s="104" t="s">
        <v>1382</v>
      </c>
      <c r="C282" s="104" t="s">
        <v>852</v>
      </c>
      <c r="D282" s="104" t="s">
        <v>1383</v>
      </c>
      <c r="E282" s="104"/>
      <c r="F282" s="104"/>
      <c r="G282" s="104" t="s">
        <v>79</v>
      </c>
      <c r="H282" s="105" t="s">
        <v>1315</v>
      </c>
      <c r="I282" s="104" t="s">
        <v>1377</v>
      </c>
      <c r="J282" s="104" t="s">
        <v>1378</v>
      </c>
      <c r="K282" s="83" t="s">
        <v>17</v>
      </c>
      <c r="L282" s="105" t="s">
        <v>70</v>
      </c>
      <c r="M282" s="106" t="s">
        <v>1336</v>
      </c>
      <c r="N282" s="107" t="s">
        <v>1384</v>
      </c>
      <c r="O282" s="107" t="s">
        <v>1366</v>
      </c>
      <c r="P282" s="107" t="s">
        <v>1318</v>
      </c>
      <c r="Q282" s="108">
        <v>115</v>
      </c>
      <c r="R282" s="109">
        <f t="shared" si="4"/>
        <v>1321474.8600000001</v>
      </c>
      <c r="S282" s="109">
        <v>845743.91</v>
      </c>
      <c r="T282" s="109">
        <v>211435.98</v>
      </c>
      <c r="U282" s="109">
        <v>264294.96999999997</v>
      </c>
      <c r="V282" s="110"/>
      <c r="X282" s="114"/>
    </row>
    <row r="283" spans="1:24" ht="71.25" customHeight="1" x14ac:dyDescent="0.2">
      <c r="A283" s="101">
        <v>20</v>
      </c>
      <c r="B283" s="89" t="s">
        <v>1385</v>
      </c>
      <c r="C283" s="89" t="s">
        <v>852</v>
      </c>
      <c r="D283" s="89" t="s">
        <v>1386</v>
      </c>
      <c r="E283" s="89"/>
      <c r="F283" s="89"/>
      <c r="G283" s="89" t="s">
        <v>79</v>
      </c>
      <c r="H283" s="83" t="s">
        <v>1315</v>
      </c>
      <c r="I283" s="89" t="s">
        <v>1365</v>
      </c>
      <c r="J283" s="89"/>
      <c r="K283" s="83" t="s">
        <v>17</v>
      </c>
      <c r="L283" s="83" t="s">
        <v>70</v>
      </c>
      <c r="M283" s="115" t="s">
        <v>1336</v>
      </c>
      <c r="N283" s="85" t="s">
        <v>1384</v>
      </c>
      <c r="O283" s="85" t="s">
        <v>1366</v>
      </c>
      <c r="P283" s="85" t="s">
        <v>1318</v>
      </c>
      <c r="Q283" s="102">
        <v>115</v>
      </c>
      <c r="R283" s="103">
        <f t="shared" si="4"/>
        <v>1571883.0499999998</v>
      </c>
      <c r="S283" s="103">
        <v>1006005.07</v>
      </c>
      <c r="T283" s="103">
        <v>251501.27</v>
      </c>
      <c r="U283" s="103">
        <v>314376.71000000002</v>
      </c>
      <c r="V283" s="97"/>
      <c r="X283" s="72"/>
    </row>
    <row r="284" spans="1:24" ht="63.75" customHeight="1" x14ac:dyDescent="0.2">
      <c r="A284" s="101">
        <v>21</v>
      </c>
      <c r="B284" s="89" t="s">
        <v>1387</v>
      </c>
      <c r="C284" s="89" t="s">
        <v>852</v>
      </c>
      <c r="D284" s="89" t="s">
        <v>1388</v>
      </c>
      <c r="E284" s="89"/>
      <c r="F284" s="89"/>
      <c r="G284" s="89" t="s">
        <v>79</v>
      </c>
      <c r="H284" s="83" t="s">
        <v>1315</v>
      </c>
      <c r="I284" s="89" t="s">
        <v>1381</v>
      </c>
      <c r="J284" s="89"/>
      <c r="K284" s="83" t="s">
        <v>17</v>
      </c>
      <c r="L284" s="83" t="s">
        <v>70</v>
      </c>
      <c r="M284" s="115" t="s">
        <v>1336</v>
      </c>
      <c r="N284" s="85" t="s">
        <v>1384</v>
      </c>
      <c r="O284" s="85" t="s">
        <v>1366</v>
      </c>
      <c r="P284" s="85" t="s">
        <v>1318</v>
      </c>
      <c r="Q284" s="102">
        <v>70</v>
      </c>
      <c r="R284" s="103">
        <f t="shared" si="4"/>
        <v>984610.79</v>
      </c>
      <c r="S284" s="103">
        <v>630150.85</v>
      </c>
      <c r="T284" s="103">
        <v>157537.75</v>
      </c>
      <c r="U284" s="103">
        <v>196922.19</v>
      </c>
      <c r="V284" s="97"/>
      <c r="X284" s="72"/>
    </row>
    <row r="285" spans="1:24" s="113" customFormat="1" ht="146.25" x14ac:dyDescent="0.2">
      <c r="A285" s="101">
        <v>22</v>
      </c>
      <c r="B285" s="104" t="s">
        <v>1389</v>
      </c>
      <c r="C285" s="104" t="s">
        <v>852</v>
      </c>
      <c r="D285" s="104" t="s">
        <v>1390</v>
      </c>
      <c r="E285" s="104"/>
      <c r="F285" s="104"/>
      <c r="G285" s="104"/>
      <c r="H285" s="105" t="s">
        <v>1315</v>
      </c>
      <c r="I285" s="104"/>
      <c r="J285" s="104"/>
      <c r="K285" s="83" t="s">
        <v>17</v>
      </c>
      <c r="L285" s="105" t="s">
        <v>70</v>
      </c>
      <c r="M285" s="105" t="s">
        <v>1361</v>
      </c>
      <c r="N285" s="107" t="s">
        <v>1362</v>
      </c>
      <c r="O285" s="107" t="s">
        <v>1366</v>
      </c>
      <c r="P285" s="107" t="s">
        <v>1318</v>
      </c>
      <c r="Q285" s="108">
        <v>300</v>
      </c>
      <c r="R285" s="109">
        <f t="shared" si="4"/>
        <v>350000</v>
      </c>
      <c r="S285" s="109">
        <v>280000</v>
      </c>
      <c r="T285" s="109">
        <v>70000</v>
      </c>
      <c r="U285" s="109">
        <v>0</v>
      </c>
      <c r="V285" s="110" t="s">
        <v>1391</v>
      </c>
      <c r="X285" s="114"/>
    </row>
    <row r="286" spans="1:24" s="118" customFormat="1" ht="33.75" customHeight="1" x14ac:dyDescent="0.2">
      <c r="A286" s="102"/>
      <c r="B286" s="91"/>
      <c r="C286" s="91"/>
      <c r="D286" s="91"/>
      <c r="E286" s="91"/>
      <c r="F286" s="91"/>
      <c r="G286" s="93"/>
      <c r="H286" s="91"/>
      <c r="I286" s="91"/>
      <c r="J286" s="91"/>
      <c r="K286" s="83" t="s">
        <v>17</v>
      </c>
      <c r="L286" s="83" t="s">
        <v>70</v>
      </c>
      <c r="M286" s="83"/>
      <c r="N286" s="94" t="s">
        <v>1310</v>
      </c>
      <c r="O286" s="85" t="s">
        <v>1311</v>
      </c>
      <c r="P286" s="116"/>
      <c r="Q286" s="117"/>
      <c r="R286" s="103">
        <f t="shared" si="4"/>
        <v>365008.82999999996</v>
      </c>
      <c r="S286" s="103">
        <v>291908.82999999996</v>
      </c>
      <c r="T286" s="103">
        <v>73100</v>
      </c>
      <c r="U286" s="103"/>
      <c r="V286" s="97"/>
      <c r="X286" s="119"/>
    </row>
    <row r="288" spans="1:24" ht="23.25" x14ac:dyDescent="0.2">
      <c r="A288" s="205" t="s">
        <v>37</v>
      </c>
      <c r="B288" s="205"/>
      <c r="C288" s="205"/>
      <c r="D288" s="205"/>
      <c r="E288" s="205"/>
      <c r="F288" s="205"/>
      <c r="G288" s="205"/>
      <c r="H288" s="205"/>
      <c r="I288" s="205"/>
      <c r="J288" s="205"/>
      <c r="K288" s="205"/>
      <c r="L288" s="205"/>
      <c r="M288" s="205"/>
      <c r="N288" s="205"/>
      <c r="O288" s="205"/>
      <c r="P288" s="205"/>
      <c r="Q288" s="205"/>
      <c r="R288" s="205"/>
      <c r="S288" s="205"/>
      <c r="T288" s="205"/>
      <c r="U288" s="205"/>
      <c r="V288" s="205"/>
      <c r="W288" s="205"/>
    </row>
    <row r="289" spans="1:23" ht="30" customHeight="1" x14ac:dyDescent="0.2">
      <c r="A289" s="204" t="s">
        <v>1392</v>
      </c>
      <c r="B289" s="204"/>
      <c r="C289" s="204"/>
      <c r="D289" s="204"/>
      <c r="E289" s="204"/>
      <c r="F289" s="204"/>
      <c r="G289" s="204"/>
      <c r="H289" s="204"/>
      <c r="I289" s="204"/>
      <c r="J289" s="204"/>
      <c r="K289" s="204"/>
      <c r="L289" s="204"/>
      <c r="M289" s="204"/>
      <c r="N289" s="204"/>
      <c r="O289" s="204"/>
      <c r="P289" s="204"/>
      <c r="Q289" s="204"/>
      <c r="R289" s="204"/>
      <c r="S289" s="204"/>
      <c r="T289" s="204"/>
      <c r="U289" s="204"/>
      <c r="V289" s="204"/>
      <c r="W289" s="204"/>
    </row>
    <row r="290" spans="1:23" ht="90" x14ac:dyDescent="0.2">
      <c r="A290" s="100" t="s">
        <v>39</v>
      </c>
      <c r="B290" s="100" t="s">
        <v>40</v>
      </c>
      <c r="C290" s="100" t="s">
        <v>41</v>
      </c>
      <c r="D290" s="100" t="s">
        <v>42</v>
      </c>
      <c r="E290" s="100" t="s">
        <v>43</v>
      </c>
      <c r="F290" s="100" t="s">
        <v>44</v>
      </c>
      <c r="G290" s="100" t="s">
        <v>45</v>
      </c>
      <c r="H290" s="100" t="s">
        <v>46</v>
      </c>
      <c r="I290" s="100" t="s">
        <v>47</v>
      </c>
      <c r="J290" s="100" t="s">
        <v>48</v>
      </c>
      <c r="K290" s="100" t="s">
        <v>49</v>
      </c>
      <c r="L290" s="100" t="s">
        <v>50</v>
      </c>
      <c r="M290" s="100" t="s">
        <v>51</v>
      </c>
      <c r="N290" s="100" t="s">
        <v>52</v>
      </c>
      <c r="O290" s="100" t="s">
        <v>53</v>
      </c>
      <c r="P290" s="100" t="s">
        <v>54</v>
      </c>
      <c r="Q290" s="100" t="s">
        <v>55</v>
      </c>
      <c r="R290" s="100" t="s">
        <v>56</v>
      </c>
      <c r="S290" s="100" t="s">
        <v>57</v>
      </c>
      <c r="T290" s="100" t="s">
        <v>58</v>
      </c>
      <c r="U290" s="100" t="s">
        <v>59</v>
      </c>
      <c r="V290" s="100" t="s">
        <v>0</v>
      </c>
    </row>
    <row r="291" spans="1:23" ht="5.0999999999999996" customHeight="1" x14ac:dyDescent="0.2">
      <c r="A291" s="74"/>
      <c r="B291" s="74"/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5"/>
      <c r="N291" s="75"/>
      <c r="O291" s="74"/>
      <c r="P291" s="74"/>
      <c r="Q291" s="74"/>
      <c r="R291" s="74"/>
      <c r="S291" s="74"/>
      <c r="T291" s="74"/>
      <c r="U291" s="74"/>
      <c r="V291" s="74"/>
    </row>
    <row r="292" spans="1:23" ht="20.100000000000001" customHeight="1" x14ac:dyDescent="0.2">
      <c r="A292" s="76" t="s">
        <v>1393</v>
      </c>
      <c r="B292" s="78"/>
      <c r="C292" s="78"/>
      <c r="D292" s="78"/>
      <c r="E292" s="78"/>
      <c r="F292" s="78"/>
      <c r="G292" s="78"/>
      <c r="H292" s="78"/>
      <c r="I292" s="78"/>
      <c r="J292" s="78"/>
      <c r="K292" s="78"/>
      <c r="L292" s="78"/>
      <c r="M292" s="77"/>
      <c r="N292" s="77"/>
      <c r="O292" s="78"/>
      <c r="P292" s="79"/>
      <c r="Q292" s="80">
        <f>SUM(Q293:Q293)</f>
        <v>14441</v>
      </c>
      <c r="R292" s="80">
        <f>SUM(R293:R293)</f>
        <v>1500000</v>
      </c>
      <c r="S292" s="80">
        <f>SUM(S293:S293)</f>
        <v>0</v>
      </c>
      <c r="T292" s="80">
        <f>SUM(T293:T293)</f>
        <v>1500000</v>
      </c>
      <c r="U292" s="80">
        <f>SUM(U293:U293)</f>
        <v>0</v>
      </c>
      <c r="V292" s="81"/>
    </row>
    <row r="293" spans="1:23" ht="78.75" x14ac:dyDescent="0.2">
      <c r="A293" s="82">
        <v>1</v>
      </c>
      <c r="B293" s="83" t="s">
        <v>1394</v>
      </c>
      <c r="C293" s="120" t="s">
        <v>3</v>
      </c>
      <c r="D293" s="120" t="s">
        <v>1395</v>
      </c>
      <c r="E293" s="120"/>
      <c r="F293" s="120"/>
      <c r="G293" s="120"/>
      <c r="H293" s="120"/>
      <c r="I293" s="120"/>
      <c r="J293" s="120"/>
      <c r="K293" s="120" t="s">
        <v>17</v>
      </c>
      <c r="L293" s="120" t="s">
        <v>70</v>
      </c>
      <c r="M293" s="83" t="s">
        <v>1396</v>
      </c>
      <c r="N293" s="83" t="s">
        <v>1397</v>
      </c>
      <c r="O293" s="86"/>
      <c r="P293" s="86"/>
      <c r="Q293" s="121">
        <v>14441</v>
      </c>
      <c r="R293" s="87">
        <f>SUM(S293:U293)</f>
        <v>1500000</v>
      </c>
      <c r="S293" s="87">
        <v>0</v>
      </c>
      <c r="T293" s="87">
        <v>1500000</v>
      </c>
      <c r="U293" s="87">
        <v>0</v>
      </c>
      <c r="V293" s="88"/>
    </row>
    <row r="295" spans="1:23" ht="23.25" x14ac:dyDescent="0.2">
      <c r="A295" s="205" t="s">
        <v>37</v>
      </c>
      <c r="B295" s="205"/>
      <c r="C295" s="205"/>
      <c r="D295" s="205"/>
      <c r="E295" s="205"/>
      <c r="F295" s="205"/>
      <c r="G295" s="205"/>
      <c r="H295" s="205"/>
      <c r="I295" s="205"/>
      <c r="J295" s="205"/>
      <c r="K295" s="205"/>
      <c r="L295" s="205"/>
      <c r="M295" s="205"/>
      <c r="N295" s="205"/>
      <c r="O295" s="205"/>
      <c r="P295" s="205"/>
      <c r="Q295" s="205"/>
      <c r="R295" s="205"/>
      <c r="S295" s="205"/>
      <c r="T295" s="205"/>
      <c r="U295" s="205"/>
      <c r="V295" s="205"/>
      <c r="W295" s="205"/>
    </row>
    <row r="296" spans="1:23" ht="33" customHeight="1" x14ac:dyDescent="0.2">
      <c r="A296" s="204" t="s">
        <v>1398</v>
      </c>
      <c r="B296" s="204"/>
      <c r="C296" s="204"/>
      <c r="D296" s="204"/>
      <c r="E296" s="204"/>
      <c r="F296" s="204"/>
      <c r="G296" s="204"/>
      <c r="H296" s="204"/>
      <c r="I296" s="204"/>
      <c r="J296" s="204"/>
      <c r="K296" s="204"/>
      <c r="L296" s="204"/>
      <c r="M296" s="204"/>
      <c r="N296" s="204"/>
      <c r="O296" s="204"/>
      <c r="P296" s="204"/>
      <c r="Q296" s="204"/>
      <c r="R296" s="204"/>
      <c r="S296" s="204"/>
      <c r="T296" s="204"/>
      <c r="U296" s="204"/>
      <c r="V296" s="204"/>
      <c r="W296" s="204"/>
    </row>
    <row r="297" spans="1:23" ht="90" x14ac:dyDescent="0.2">
      <c r="A297" s="100" t="s">
        <v>39</v>
      </c>
      <c r="B297" s="100" t="s">
        <v>40</v>
      </c>
      <c r="C297" s="100" t="s">
        <v>41</v>
      </c>
      <c r="D297" s="100" t="s">
        <v>42</v>
      </c>
      <c r="E297" s="100" t="s">
        <v>43</v>
      </c>
      <c r="F297" s="100" t="s">
        <v>44</v>
      </c>
      <c r="G297" s="100" t="s">
        <v>45</v>
      </c>
      <c r="H297" s="100" t="s">
        <v>46</v>
      </c>
      <c r="I297" s="100" t="s">
        <v>47</v>
      </c>
      <c r="J297" s="100" t="s">
        <v>48</v>
      </c>
      <c r="K297" s="100" t="s">
        <v>49</v>
      </c>
      <c r="L297" s="100" t="s">
        <v>50</v>
      </c>
      <c r="M297" s="100" t="s">
        <v>51</v>
      </c>
      <c r="N297" s="100" t="s">
        <v>52</v>
      </c>
      <c r="O297" s="100" t="s">
        <v>53</v>
      </c>
      <c r="P297" s="100" t="s">
        <v>54</v>
      </c>
      <c r="Q297" s="100" t="s">
        <v>55</v>
      </c>
      <c r="R297" s="100" t="s">
        <v>56</v>
      </c>
      <c r="S297" s="100" t="s">
        <v>57</v>
      </c>
      <c r="T297" s="100" t="s">
        <v>58</v>
      </c>
      <c r="U297" s="100" t="s">
        <v>59</v>
      </c>
      <c r="V297" s="100" t="s">
        <v>0</v>
      </c>
    </row>
    <row r="298" spans="1:23" ht="5.0999999999999996" customHeight="1" x14ac:dyDescent="0.2">
      <c r="A298" s="74"/>
      <c r="B298" s="74"/>
      <c r="C298" s="74"/>
      <c r="D298" s="75"/>
      <c r="E298" s="74"/>
      <c r="F298" s="74"/>
      <c r="G298" s="74"/>
      <c r="H298" s="74"/>
      <c r="I298" s="74"/>
      <c r="J298" s="74"/>
      <c r="K298" s="74"/>
      <c r="L298" s="74"/>
      <c r="M298" s="75"/>
      <c r="N298" s="74"/>
      <c r="O298" s="74"/>
      <c r="P298" s="74"/>
      <c r="Q298" s="74"/>
      <c r="R298" s="74"/>
      <c r="S298" s="74"/>
      <c r="T298" s="74"/>
      <c r="U298" s="74"/>
      <c r="V298" s="74"/>
    </row>
    <row r="299" spans="1:23" ht="20.100000000000001" customHeight="1" x14ac:dyDescent="0.2">
      <c r="A299" s="76" t="s">
        <v>1399</v>
      </c>
      <c r="B299" s="78"/>
      <c r="C299" s="78"/>
      <c r="D299" s="77"/>
      <c r="E299" s="78"/>
      <c r="F299" s="78"/>
      <c r="G299" s="78"/>
      <c r="H299" s="78"/>
      <c r="I299" s="78"/>
      <c r="J299" s="78"/>
      <c r="K299" s="78"/>
      <c r="L299" s="78"/>
      <c r="M299" s="77"/>
      <c r="N299" s="78"/>
      <c r="O299" s="78"/>
      <c r="P299" s="79"/>
      <c r="Q299" s="80">
        <f>SUM(Q300:Q304)</f>
        <v>14411</v>
      </c>
      <c r="R299" s="80">
        <f>SUM(R300:R304)</f>
        <v>33958805.090000004</v>
      </c>
      <c r="S299" s="80">
        <f>SUM(S300:S304)</f>
        <v>30470499.960000001</v>
      </c>
      <c r="T299" s="80">
        <f>SUM(T300:T304)</f>
        <v>3488305.13</v>
      </c>
      <c r="U299" s="80">
        <f>SUM(U300:U304)</f>
        <v>0</v>
      </c>
      <c r="V299" s="81"/>
    </row>
    <row r="300" spans="1:23" ht="42" customHeight="1" x14ac:dyDescent="0.2">
      <c r="A300" s="82">
        <v>1</v>
      </c>
      <c r="B300" s="120" t="s">
        <v>1400</v>
      </c>
      <c r="C300" s="120" t="s">
        <v>3</v>
      </c>
      <c r="D300" s="83" t="s">
        <v>1401</v>
      </c>
      <c r="E300" s="120"/>
      <c r="F300" s="120"/>
      <c r="G300" s="120"/>
      <c r="H300" s="120" t="s">
        <v>630</v>
      </c>
      <c r="I300" s="120"/>
      <c r="J300" s="120" t="s">
        <v>1402</v>
      </c>
      <c r="K300" s="120" t="s">
        <v>17</v>
      </c>
      <c r="L300" s="120" t="s">
        <v>70</v>
      </c>
      <c r="M300" s="83" t="s">
        <v>1403</v>
      </c>
      <c r="N300" s="120" t="s">
        <v>1404</v>
      </c>
      <c r="O300" s="86"/>
      <c r="P300" s="86"/>
      <c r="Q300" s="82">
        <f>3353+1916</f>
        <v>5269</v>
      </c>
      <c r="R300" s="87">
        <f>SUM(S300:U300)</f>
        <v>16087121</v>
      </c>
      <c r="S300" s="87">
        <v>13716370</v>
      </c>
      <c r="T300" s="87">
        <v>2370751</v>
      </c>
      <c r="U300" s="87">
        <v>0</v>
      </c>
      <c r="V300" s="88"/>
    </row>
    <row r="301" spans="1:23" ht="42" customHeight="1" x14ac:dyDescent="0.2">
      <c r="A301" s="82">
        <v>2</v>
      </c>
      <c r="B301" s="120" t="s">
        <v>1405</v>
      </c>
      <c r="C301" s="120" t="s">
        <v>3</v>
      </c>
      <c r="D301" s="83" t="s">
        <v>1406</v>
      </c>
      <c r="E301" s="120"/>
      <c r="F301" s="120"/>
      <c r="G301" s="120"/>
      <c r="H301" s="120" t="s">
        <v>630</v>
      </c>
      <c r="I301" s="120"/>
      <c r="J301" s="120" t="s">
        <v>1407</v>
      </c>
      <c r="K301" s="120" t="s">
        <v>17</v>
      </c>
      <c r="L301" s="120" t="s">
        <v>70</v>
      </c>
      <c r="M301" s="83" t="s">
        <v>1403</v>
      </c>
      <c r="N301" s="120" t="s">
        <v>1408</v>
      </c>
      <c r="O301" s="86"/>
      <c r="P301" s="86"/>
      <c r="Q301" s="82">
        <v>1543</v>
      </c>
      <c r="R301" s="87">
        <f t="shared" ref="R301:R304" si="5">SUM(S301:U301)</f>
        <v>11000630</v>
      </c>
      <c r="S301" s="87">
        <v>10050630</v>
      </c>
      <c r="T301" s="87">
        <v>950000</v>
      </c>
      <c r="U301" s="87">
        <v>0</v>
      </c>
      <c r="V301" s="88"/>
    </row>
    <row r="302" spans="1:23" ht="67.5" x14ac:dyDescent="0.2">
      <c r="A302" s="82">
        <v>3</v>
      </c>
      <c r="B302" s="120" t="s">
        <v>1409</v>
      </c>
      <c r="C302" s="120" t="s">
        <v>3</v>
      </c>
      <c r="D302" s="83" t="s">
        <v>1410</v>
      </c>
      <c r="E302" s="120"/>
      <c r="F302" s="120"/>
      <c r="G302" s="120"/>
      <c r="H302" s="120" t="s">
        <v>630</v>
      </c>
      <c r="I302" s="120"/>
      <c r="J302" s="120" t="s">
        <v>1411</v>
      </c>
      <c r="K302" s="120" t="s">
        <v>17</v>
      </c>
      <c r="L302" s="120" t="s">
        <v>70</v>
      </c>
      <c r="M302" s="83" t="s">
        <v>1403</v>
      </c>
      <c r="N302" s="120" t="s">
        <v>1412</v>
      </c>
      <c r="O302" s="86"/>
      <c r="P302" s="86"/>
      <c r="Q302" s="82">
        <v>6464</v>
      </c>
      <c r="R302" s="87">
        <f t="shared" si="5"/>
        <v>5221500</v>
      </c>
      <c r="S302" s="87">
        <v>5221500</v>
      </c>
      <c r="T302" s="87">
        <v>0</v>
      </c>
      <c r="U302" s="87">
        <v>0</v>
      </c>
      <c r="V302" s="88"/>
    </row>
    <row r="303" spans="1:23" ht="56.25" x14ac:dyDescent="0.2">
      <c r="A303" s="82">
        <v>4</v>
      </c>
      <c r="B303" s="120" t="s">
        <v>1413</v>
      </c>
      <c r="C303" s="120" t="s">
        <v>3</v>
      </c>
      <c r="D303" s="83" t="s">
        <v>1401</v>
      </c>
      <c r="E303" s="120"/>
      <c r="F303" s="120"/>
      <c r="G303" s="120"/>
      <c r="H303" s="120" t="s">
        <v>630</v>
      </c>
      <c r="I303" s="120"/>
      <c r="J303" s="120" t="s">
        <v>1402</v>
      </c>
      <c r="K303" s="120" t="s">
        <v>17</v>
      </c>
      <c r="L303" s="120" t="s">
        <v>70</v>
      </c>
      <c r="M303" s="83" t="s">
        <v>1403</v>
      </c>
      <c r="N303" s="120" t="s">
        <v>1404</v>
      </c>
      <c r="O303" s="86"/>
      <c r="P303" s="86"/>
      <c r="Q303" s="82">
        <v>1135</v>
      </c>
      <c r="R303" s="87">
        <f t="shared" si="5"/>
        <v>247000</v>
      </c>
      <c r="S303" s="87">
        <v>247000</v>
      </c>
      <c r="T303" s="87">
        <v>0</v>
      </c>
      <c r="U303" s="87">
        <v>0</v>
      </c>
      <c r="V303" s="88"/>
    </row>
    <row r="304" spans="1:23" ht="18.75" customHeight="1" x14ac:dyDescent="0.2">
      <c r="A304" s="82"/>
      <c r="B304" s="92"/>
      <c r="C304" s="92"/>
      <c r="D304" s="91"/>
      <c r="E304" s="92"/>
      <c r="F304" s="92"/>
      <c r="G304" s="98"/>
      <c r="H304" s="92"/>
      <c r="I304" s="92"/>
      <c r="J304" s="92"/>
      <c r="K304" s="120"/>
      <c r="L304" s="120"/>
      <c r="M304" s="94"/>
      <c r="N304" s="122" t="s">
        <v>1310</v>
      </c>
      <c r="O304" s="86" t="s">
        <v>1311</v>
      </c>
      <c r="P304" s="95"/>
      <c r="Q304" s="96"/>
      <c r="R304" s="87">
        <f t="shared" si="5"/>
        <v>1402554.0899999999</v>
      </c>
      <c r="S304" s="87">
        <v>1234999.96</v>
      </c>
      <c r="T304" s="87">
        <v>167554.13</v>
      </c>
      <c r="U304" s="87"/>
      <c r="V304" s="88"/>
    </row>
  </sheetData>
  <mergeCells count="9">
    <mergeCell ref="A2:W2"/>
    <mergeCell ref="A3:W3"/>
    <mergeCell ref="A1:W1"/>
    <mergeCell ref="A259:V259"/>
    <mergeCell ref="A296:W296"/>
    <mergeCell ref="A288:W288"/>
    <mergeCell ref="A289:W289"/>
    <mergeCell ref="A295:W295"/>
    <mergeCell ref="A260:V26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workbookViewId="0">
      <selection sqref="A1:O1"/>
    </sheetView>
  </sheetViews>
  <sheetFormatPr baseColWidth="10" defaultRowHeight="12.75" x14ac:dyDescent="0.2"/>
  <cols>
    <col min="11" max="11" width="15.42578125" customWidth="1"/>
    <col min="12" max="12" width="14.28515625" customWidth="1"/>
    <col min="13" max="13" width="13.85546875" customWidth="1"/>
    <col min="14" max="14" width="15.5703125" customWidth="1"/>
    <col min="15" max="15" width="15.28515625" customWidth="1"/>
  </cols>
  <sheetData>
    <row r="1" spans="1:22" ht="24" thickBot="1" x14ac:dyDescent="0.4">
      <c r="A1" s="217" t="s">
        <v>1435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9"/>
    </row>
    <row r="2" spans="1:22" ht="23.25" x14ac:dyDescent="0.25">
      <c r="A2" s="205" t="s">
        <v>1436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130"/>
      <c r="Q2" s="130"/>
      <c r="R2" s="130"/>
      <c r="S2" s="130"/>
      <c r="T2" s="125"/>
      <c r="U2" s="126"/>
      <c r="V2" s="126"/>
    </row>
    <row r="3" spans="1:22" ht="30" customHeight="1" x14ac:dyDescent="0.25">
      <c r="A3" s="213" t="s">
        <v>1591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128"/>
      <c r="Q3" s="128"/>
      <c r="R3" s="128"/>
      <c r="S3" s="128"/>
      <c r="T3" s="129"/>
      <c r="U3" s="127"/>
      <c r="V3" s="127"/>
    </row>
    <row r="4" spans="1:22" ht="39" x14ac:dyDescent="0.25">
      <c r="A4" s="131" t="s">
        <v>1414</v>
      </c>
      <c r="B4" s="131" t="s">
        <v>1437</v>
      </c>
      <c r="C4" s="131" t="s">
        <v>1415</v>
      </c>
      <c r="D4" s="131" t="s">
        <v>1416</v>
      </c>
      <c r="E4" s="131" t="s">
        <v>1417</v>
      </c>
      <c r="F4" s="131" t="s">
        <v>1438</v>
      </c>
      <c r="G4" s="131" t="s">
        <v>1418</v>
      </c>
      <c r="H4" s="131" t="s">
        <v>1419</v>
      </c>
      <c r="I4" s="131" t="s">
        <v>1420</v>
      </c>
      <c r="J4" s="131" t="s">
        <v>1421</v>
      </c>
      <c r="K4" s="132" t="s">
        <v>1439</v>
      </c>
      <c r="L4" s="132" t="s">
        <v>1440</v>
      </c>
      <c r="M4" s="132" t="s">
        <v>1441</v>
      </c>
      <c r="N4" s="132" t="s">
        <v>1442</v>
      </c>
      <c r="O4" s="132" t="s">
        <v>1443</v>
      </c>
    </row>
    <row r="5" spans="1:22" s="137" customFormat="1" ht="165" x14ac:dyDescent="0.25">
      <c r="A5" s="134" t="s">
        <v>1545</v>
      </c>
      <c r="B5" s="135" t="s">
        <v>1546</v>
      </c>
      <c r="C5" s="135" t="s">
        <v>1547</v>
      </c>
      <c r="D5" s="135" t="s">
        <v>1548</v>
      </c>
      <c r="E5" s="134" t="s">
        <v>1549</v>
      </c>
      <c r="F5" s="134" t="s">
        <v>1550</v>
      </c>
      <c r="G5" s="134" t="s">
        <v>1550</v>
      </c>
      <c r="H5" s="134" t="s">
        <v>1549</v>
      </c>
      <c r="I5" s="134" t="s">
        <v>75</v>
      </c>
      <c r="J5" s="134" t="s">
        <v>1551</v>
      </c>
      <c r="K5" s="136">
        <v>359511.37</v>
      </c>
      <c r="L5" s="136">
        <v>143804.54999999999</v>
      </c>
      <c r="M5" s="136">
        <f t="shared" ref="M5:M15" si="0">K5+L5</f>
        <v>503315.92</v>
      </c>
      <c r="N5" s="136">
        <v>215706.82</v>
      </c>
      <c r="O5" s="136">
        <f>M5+N5</f>
        <v>719022.74</v>
      </c>
    </row>
    <row r="6" spans="1:22" s="137" customFormat="1" ht="165" x14ac:dyDescent="0.25">
      <c r="A6" s="134" t="s">
        <v>1552</v>
      </c>
      <c r="B6" s="135" t="s">
        <v>1553</v>
      </c>
      <c r="C6" s="135" t="s">
        <v>1554</v>
      </c>
      <c r="D6" s="135" t="s">
        <v>1555</v>
      </c>
      <c r="E6" s="134" t="s">
        <v>1556</v>
      </c>
      <c r="F6" s="134" t="s">
        <v>1550</v>
      </c>
      <c r="G6" s="134" t="s">
        <v>1550</v>
      </c>
      <c r="H6" s="134" t="s">
        <v>1556</v>
      </c>
      <c r="I6" s="134" t="s">
        <v>75</v>
      </c>
      <c r="J6" s="134" t="s">
        <v>1551</v>
      </c>
      <c r="K6" s="136">
        <v>460395.87</v>
      </c>
      <c r="L6" s="136">
        <v>184158.35</v>
      </c>
      <c r="M6" s="136">
        <f t="shared" si="0"/>
        <v>644554.22</v>
      </c>
      <c r="N6" s="136">
        <v>276237.52</v>
      </c>
      <c r="O6" s="136">
        <f t="shared" ref="O6:O14" si="1">M6+N6</f>
        <v>920791.74</v>
      </c>
    </row>
    <row r="7" spans="1:22" s="137" customFormat="1" ht="75" x14ac:dyDescent="0.25">
      <c r="A7" s="134" t="s">
        <v>1557</v>
      </c>
      <c r="B7" s="135" t="s">
        <v>1558</v>
      </c>
      <c r="C7" s="135" t="s">
        <v>1559</v>
      </c>
      <c r="D7" s="135" t="s">
        <v>1560</v>
      </c>
      <c r="E7" s="134" t="s">
        <v>1424</v>
      </c>
      <c r="F7" s="134" t="s">
        <v>1550</v>
      </c>
      <c r="G7" s="134" t="s">
        <v>1550</v>
      </c>
      <c r="H7" s="134" t="s">
        <v>1424</v>
      </c>
      <c r="I7" s="134" t="s">
        <v>94</v>
      </c>
      <c r="J7" s="134" t="s">
        <v>1561</v>
      </c>
      <c r="K7" s="136">
        <v>312107.44</v>
      </c>
      <c r="L7" s="136">
        <v>124842.98</v>
      </c>
      <c r="M7" s="136">
        <f t="shared" si="0"/>
        <v>436950.42</v>
      </c>
      <c r="N7" s="136">
        <v>187269</v>
      </c>
      <c r="O7" s="136">
        <f t="shared" si="1"/>
        <v>624219.41999999993</v>
      </c>
    </row>
    <row r="8" spans="1:22" s="137" customFormat="1" ht="75" x14ac:dyDescent="0.25">
      <c r="A8" s="134" t="s">
        <v>1562</v>
      </c>
      <c r="B8" s="135" t="s">
        <v>1563</v>
      </c>
      <c r="C8" s="135" t="s">
        <v>1564</v>
      </c>
      <c r="D8" s="135" t="s">
        <v>1565</v>
      </c>
      <c r="E8" s="134" t="s">
        <v>1427</v>
      </c>
      <c r="F8" s="134" t="s">
        <v>1550</v>
      </c>
      <c r="G8" s="134" t="s">
        <v>1550</v>
      </c>
      <c r="H8" s="134" t="s">
        <v>1427</v>
      </c>
      <c r="I8" s="134" t="s">
        <v>94</v>
      </c>
      <c r="J8" s="134" t="s">
        <v>1561</v>
      </c>
      <c r="K8" s="136">
        <v>310369.62</v>
      </c>
      <c r="L8" s="136">
        <v>124147.85</v>
      </c>
      <c r="M8" s="136">
        <f t="shared" si="0"/>
        <v>434517.47</v>
      </c>
      <c r="N8" s="136">
        <v>186221.77</v>
      </c>
      <c r="O8" s="136">
        <f t="shared" si="1"/>
        <v>620739.24</v>
      </c>
    </row>
    <row r="9" spans="1:22" s="137" customFormat="1" ht="195" x14ac:dyDescent="0.25">
      <c r="A9" s="134" t="s">
        <v>1566</v>
      </c>
      <c r="B9" s="135" t="s">
        <v>1567</v>
      </c>
      <c r="C9" s="135" t="s">
        <v>1568</v>
      </c>
      <c r="D9" s="135" t="s">
        <v>1569</v>
      </c>
      <c r="E9" s="134" t="s">
        <v>1429</v>
      </c>
      <c r="F9" s="134" t="s">
        <v>1550</v>
      </c>
      <c r="G9" s="134" t="s">
        <v>1550</v>
      </c>
      <c r="H9" s="134" t="s">
        <v>1429</v>
      </c>
      <c r="I9" s="134" t="s">
        <v>85</v>
      </c>
      <c r="J9" s="134" t="s">
        <v>1551</v>
      </c>
      <c r="K9" s="136">
        <v>361235.99</v>
      </c>
      <c r="L9" s="136">
        <v>144494.39999999999</v>
      </c>
      <c r="M9" s="136">
        <f t="shared" si="0"/>
        <v>505730.39</v>
      </c>
      <c r="N9" s="136">
        <v>216741.59</v>
      </c>
      <c r="O9" s="136">
        <f t="shared" si="1"/>
        <v>722471.98</v>
      </c>
    </row>
    <row r="10" spans="1:22" s="137" customFormat="1" ht="90" x14ac:dyDescent="0.25">
      <c r="A10" s="134" t="s">
        <v>1570</v>
      </c>
      <c r="B10" s="135" t="s">
        <v>1571</v>
      </c>
      <c r="C10" s="135" t="s">
        <v>1559</v>
      </c>
      <c r="D10" s="135" t="s">
        <v>1572</v>
      </c>
      <c r="E10" s="134" t="s">
        <v>1424</v>
      </c>
      <c r="F10" s="134" t="s">
        <v>1550</v>
      </c>
      <c r="G10" s="134" t="s">
        <v>1550</v>
      </c>
      <c r="H10" s="134" t="s">
        <v>1424</v>
      </c>
      <c r="I10" s="134" t="s">
        <v>94</v>
      </c>
      <c r="J10" s="134" t="s">
        <v>1573</v>
      </c>
      <c r="K10" s="136">
        <v>312049.99</v>
      </c>
      <c r="L10" s="136">
        <v>124819.99</v>
      </c>
      <c r="M10" s="136">
        <f t="shared" si="0"/>
        <v>436869.98</v>
      </c>
      <c r="N10" s="136">
        <v>187229.99</v>
      </c>
      <c r="O10" s="136">
        <f t="shared" si="1"/>
        <v>624099.97</v>
      </c>
    </row>
    <row r="11" spans="1:22" s="137" customFormat="1" ht="135" x14ac:dyDescent="0.25">
      <c r="A11" s="134" t="s">
        <v>1574</v>
      </c>
      <c r="B11" s="135" t="s">
        <v>1575</v>
      </c>
      <c r="C11" s="135" t="s">
        <v>1547</v>
      </c>
      <c r="D11" s="135" t="s">
        <v>1576</v>
      </c>
      <c r="E11" s="134" t="s">
        <v>1549</v>
      </c>
      <c r="F11" s="134" t="s">
        <v>1550</v>
      </c>
      <c r="G11" s="134" t="s">
        <v>1550</v>
      </c>
      <c r="H11" s="134" t="s">
        <v>1549</v>
      </c>
      <c r="I11" s="134" t="s">
        <v>75</v>
      </c>
      <c r="J11" s="134" t="s">
        <v>1551</v>
      </c>
      <c r="K11" s="136">
        <v>337481</v>
      </c>
      <c r="L11" s="136">
        <v>230100.68</v>
      </c>
      <c r="M11" s="136">
        <f t="shared" si="0"/>
        <v>567581.67999999993</v>
      </c>
      <c r="N11" s="136">
        <v>199420.59</v>
      </c>
      <c r="O11" s="136">
        <f t="shared" si="1"/>
        <v>767002.2699999999</v>
      </c>
    </row>
    <row r="12" spans="1:22" s="137" customFormat="1" ht="60" x14ac:dyDescent="0.25">
      <c r="A12" s="134" t="s">
        <v>1577</v>
      </c>
      <c r="B12" s="135"/>
      <c r="C12" s="135" t="s">
        <v>1430</v>
      </c>
      <c r="D12" s="135" t="s">
        <v>1578</v>
      </c>
      <c r="E12" s="134" t="s">
        <v>20</v>
      </c>
      <c r="F12" s="134" t="s">
        <v>1550</v>
      </c>
      <c r="G12" s="134" t="s">
        <v>1550</v>
      </c>
      <c r="H12" s="134" t="s">
        <v>20</v>
      </c>
      <c r="I12" s="134" t="s">
        <v>20</v>
      </c>
      <c r="J12" s="134" t="s">
        <v>1579</v>
      </c>
      <c r="K12" s="136">
        <v>0</v>
      </c>
      <c r="L12" s="136">
        <v>55911.42</v>
      </c>
      <c r="M12" s="136">
        <f t="shared" si="0"/>
        <v>55911.42</v>
      </c>
      <c r="N12" s="136">
        <v>0</v>
      </c>
      <c r="O12" s="136">
        <f t="shared" si="1"/>
        <v>55911.42</v>
      </c>
    </row>
    <row r="13" spans="1:22" s="137" customFormat="1" ht="255" x14ac:dyDescent="0.25">
      <c r="A13" s="134" t="s">
        <v>1580</v>
      </c>
      <c r="B13" s="135" t="s">
        <v>1581</v>
      </c>
      <c r="C13" s="135" t="s">
        <v>1582</v>
      </c>
      <c r="D13" s="135" t="s">
        <v>1583</v>
      </c>
      <c r="E13" s="134" t="s">
        <v>1556</v>
      </c>
      <c r="F13" s="134" t="s">
        <v>1550</v>
      </c>
      <c r="G13" s="134" t="s">
        <v>1550</v>
      </c>
      <c r="H13" s="134" t="s">
        <v>1556</v>
      </c>
      <c r="I13" s="134" t="s">
        <v>75</v>
      </c>
      <c r="J13" s="134" t="s">
        <v>1584</v>
      </c>
      <c r="K13" s="136">
        <v>500000</v>
      </c>
      <c r="L13" s="136">
        <v>200000</v>
      </c>
      <c r="M13" s="136">
        <f t="shared" si="0"/>
        <v>700000</v>
      </c>
      <c r="N13" s="136">
        <v>300000</v>
      </c>
      <c r="O13" s="136">
        <f t="shared" si="1"/>
        <v>1000000</v>
      </c>
    </row>
    <row r="14" spans="1:22" s="137" customFormat="1" ht="270" x14ac:dyDescent="0.25">
      <c r="A14" s="134" t="s">
        <v>1585</v>
      </c>
      <c r="B14" s="135" t="s">
        <v>1586</v>
      </c>
      <c r="C14" s="135" t="s">
        <v>1587</v>
      </c>
      <c r="D14" s="135" t="s">
        <v>1588</v>
      </c>
      <c r="E14" s="134" t="s">
        <v>1429</v>
      </c>
      <c r="F14" s="134" t="s">
        <v>1550</v>
      </c>
      <c r="G14" s="134" t="s">
        <v>1550</v>
      </c>
      <c r="H14" s="134" t="s">
        <v>1429</v>
      </c>
      <c r="I14" s="134" t="s">
        <v>85</v>
      </c>
      <c r="J14" s="134" t="s">
        <v>1589</v>
      </c>
      <c r="K14" s="136">
        <v>308348.32</v>
      </c>
      <c r="L14" s="136">
        <v>121416.74</v>
      </c>
      <c r="M14" s="136">
        <f t="shared" si="0"/>
        <v>429765.06</v>
      </c>
      <c r="N14" s="136">
        <v>186931.6</v>
      </c>
      <c r="O14" s="136">
        <f t="shared" si="1"/>
        <v>616696.66</v>
      </c>
    </row>
    <row r="15" spans="1:22" s="137" customFormat="1" ht="30" customHeight="1" x14ac:dyDescent="0.25">
      <c r="A15" s="143"/>
      <c r="B15" s="209" t="s">
        <v>1590</v>
      </c>
      <c r="C15" s="209"/>
      <c r="D15" s="209"/>
      <c r="E15" s="209"/>
      <c r="F15" s="209"/>
      <c r="G15" s="209"/>
      <c r="H15" s="209"/>
      <c r="I15" s="209"/>
      <c r="J15" s="144"/>
      <c r="K15" s="141">
        <f t="shared" ref="K15:O15" si="2">SUM(K5:K14)</f>
        <v>3261499.5999999996</v>
      </c>
      <c r="L15" s="141">
        <f t="shared" si="2"/>
        <v>1453696.96</v>
      </c>
      <c r="M15" s="136">
        <f t="shared" si="0"/>
        <v>4715196.5599999996</v>
      </c>
      <c r="N15" s="141">
        <f t="shared" si="2"/>
        <v>1955758.8800000004</v>
      </c>
      <c r="O15" s="141">
        <f t="shared" si="2"/>
        <v>6670955.4399999995</v>
      </c>
    </row>
    <row r="16" spans="1:22" ht="13.5" thickBot="1" x14ac:dyDescent="0.25"/>
    <row r="17" spans="1:22" ht="24" thickBot="1" x14ac:dyDescent="0.4">
      <c r="A17" s="210" t="s">
        <v>1435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2"/>
    </row>
    <row r="18" spans="1:22" ht="23.25" x14ac:dyDescent="0.25">
      <c r="A18" s="205" t="s">
        <v>1436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130"/>
      <c r="Q18" s="130"/>
      <c r="R18" s="130"/>
      <c r="S18" s="130"/>
      <c r="T18" s="125"/>
      <c r="U18" s="126"/>
      <c r="V18" s="126"/>
    </row>
    <row r="19" spans="1:22" ht="24.75" customHeight="1" x14ac:dyDescent="0.25">
      <c r="A19" s="213" t="s">
        <v>1448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128"/>
      <c r="Q19" s="128"/>
      <c r="R19" s="128"/>
      <c r="S19" s="128"/>
      <c r="T19" s="129"/>
      <c r="U19" s="127"/>
      <c r="V19" s="127"/>
    </row>
    <row r="20" spans="1:22" s="133" customFormat="1" ht="39" x14ac:dyDescent="0.25">
      <c r="A20" s="131" t="s">
        <v>1414</v>
      </c>
      <c r="B20" s="131" t="s">
        <v>1437</v>
      </c>
      <c r="C20" s="131" t="s">
        <v>1415</v>
      </c>
      <c r="D20" s="131" t="s">
        <v>1416</v>
      </c>
      <c r="E20" s="131" t="s">
        <v>1417</v>
      </c>
      <c r="F20" s="131" t="s">
        <v>1438</v>
      </c>
      <c r="G20" s="131" t="s">
        <v>1418</v>
      </c>
      <c r="H20" s="131" t="s">
        <v>1419</v>
      </c>
      <c r="I20" s="131" t="s">
        <v>1420</v>
      </c>
      <c r="J20" s="131" t="s">
        <v>1421</v>
      </c>
      <c r="K20" s="132" t="s">
        <v>1439</v>
      </c>
      <c r="L20" s="132" t="s">
        <v>1440</v>
      </c>
      <c r="M20" s="132" t="s">
        <v>1441</v>
      </c>
      <c r="N20" s="132" t="s">
        <v>1442</v>
      </c>
      <c r="O20" s="132" t="s">
        <v>1443</v>
      </c>
    </row>
    <row r="21" spans="1:22" s="137" customFormat="1" ht="150" x14ac:dyDescent="0.25">
      <c r="A21" s="134" t="s">
        <v>1444</v>
      </c>
      <c r="B21" s="135" t="s">
        <v>1445</v>
      </c>
      <c r="C21" s="135" t="s">
        <v>1446</v>
      </c>
      <c r="D21" s="135" t="s">
        <v>1447</v>
      </c>
      <c r="E21" s="134" t="s">
        <v>1434</v>
      </c>
      <c r="F21" s="134" t="s">
        <v>1448</v>
      </c>
      <c r="G21" s="134" t="s">
        <v>1448</v>
      </c>
      <c r="H21" s="134" t="s">
        <v>1434</v>
      </c>
      <c r="I21" s="134" t="s">
        <v>62</v>
      </c>
      <c r="J21" s="134" t="s">
        <v>1425</v>
      </c>
      <c r="K21" s="136">
        <v>518837</v>
      </c>
      <c r="L21" s="136">
        <v>207534.8</v>
      </c>
      <c r="M21" s="136">
        <f t="shared" ref="M21:M47" si="3">K21+L21</f>
        <v>726371.8</v>
      </c>
      <c r="N21" s="136">
        <v>254800.2</v>
      </c>
      <c r="O21" s="136">
        <f>M21+N21</f>
        <v>981172</v>
      </c>
    </row>
    <row r="22" spans="1:22" s="137" customFormat="1" ht="150" x14ac:dyDescent="0.25">
      <c r="A22" s="134" t="s">
        <v>1449</v>
      </c>
      <c r="B22" s="135" t="s">
        <v>1450</v>
      </c>
      <c r="C22" s="135" t="s">
        <v>1446</v>
      </c>
      <c r="D22" s="135" t="s">
        <v>1451</v>
      </c>
      <c r="E22" s="134" t="s">
        <v>1452</v>
      </c>
      <c r="F22" s="134" t="s">
        <v>1448</v>
      </c>
      <c r="G22" s="134" t="s">
        <v>1448</v>
      </c>
      <c r="H22" s="134" t="s">
        <v>1452</v>
      </c>
      <c r="I22" s="134" t="s">
        <v>62</v>
      </c>
      <c r="J22" s="134" t="s">
        <v>1425</v>
      </c>
      <c r="K22" s="136">
        <v>332140</v>
      </c>
      <c r="L22" s="136">
        <v>132856</v>
      </c>
      <c r="M22" s="136">
        <f t="shared" si="3"/>
        <v>464996</v>
      </c>
      <c r="N22" s="136">
        <v>134367</v>
      </c>
      <c r="O22" s="136">
        <f t="shared" ref="O22:O46" si="4">M22+N22</f>
        <v>599363</v>
      </c>
    </row>
    <row r="23" spans="1:22" s="137" customFormat="1" ht="150" x14ac:dyDescent="0.25">
      <c r="A23" s="134" t="s">
        <v>1453</v>
      </c>
      <c r="B23" s="135" t="s">
        <v>1454</v>
      </c>
      <c r="C23" s="135" t="s">
        <v>1446</v>
      </c>
      <c r="D23" s="135" t="s">
        <v>1455</v>
      </c>
      <c r="E23" s="134" t="s">
        <v>1456</v>
      </c>
      <c r="F23" s="134" t="s">
        <v>1448</v>
      </c>
      <c r="G23" s="134" t="s">
        <v>1448</v>
      </c>
      <c r="H23" s="134" t="s">
        <v>1456</v>
      </c>
      <c r="I23" s="134" t="s">
        <v>62</v>
      </c>
      <c r="J23" s="134" t="s">
        <v>1425</v>
      </c>
      <c r="K23" s="136">
        <v>348134</v>
      </c>
      <c r="L23" s="136">
        <v>139253.6</v>
      </c>
      <c r="M23" s="136">
        <f t="shared" si="3"/>
        <v>487387.6</v>
      </c>
      <c r="N23" s="136">
        <v>134367</v>
      </c>
      <c r="O23" s="136">
        <f t="shared" si="4"/>
        <v>621754.6</v>
      </c>
    </row>
    <row r="24" spans="1:22" s="137" customFormat="1" ht="150" x14ac:dyDescent="0.25">
      <c r="A24" s="134" t="s">
        <v>1457</v>
      </c>
      <c r="B24" s="135" t="s">
        <v>1458</v>
      </c>
      <c r="C24" s="135" t="s">
        <v>1446</v>
      </c>
      <c r="D24" s="135" t="s">
        <v>1459</v>
      </c>
      <c r="E24" s="134" t="s">
        <v>1460</v>
      </c>
      <c r="F24" s="134" t="s">
        <v>1448</v>
      </c>
      <c r="G24" s="134" t="s">
        <v>1448</v>
      </c>
      <c r="H24" s="134" t="s">
        <v>1460</v>
      </c>
      <c r="I24" s="134" t="s">
        <v>62</v>
      </c>
      <c r="J24" s="134" t="s">
        <v>1425</v>
      </c>
      <c r="K24" s="136">
        <v>418686</v>
      </c>
      <c r="L24" s="136">
        <v>167474.4</v>
      </c>
      <c r="M24" s="136">
        <f t="shared" si="3"/>
        <v>586160.4</v>
      </c>
      <c r="N24" s="136">
        <v>197403</v>
      </c>
      <c r="O24" s="136">
        <f t="shared" si="4"/>
        <v>783563.4</v>
      </c>
    </row>
    <row r="25" spans="1:22" s="137" customFormat="1" ht="255" x14ac:dyDescent="0.25">
      <c r="A25" s="134" t="s">
        <v>1461</v>
      </c>
      <c r="B25" s="135" t="s">
        <v>1462</v>
      </c>
      <c r="C25" s="135" t="s">
        <v>1446</v>
      </c>
      <c r="D25" s="135" t="s">
        <v>1463</v>
      </c>
      <c r="E25" s="134" t="s">
        <v>1464</v>
      </c>
      <c r="F25" s="134" t="s">
        <v>1448</v>
      </c>
      <c r="G25" s="134" t="s">
        <v>1448</v>
      </c>
      <c r="H25" s="134" t="s">
        <v>1464</v>
      </c>
      <c r="I25" s="134" t="s">
        <v>62</v>
      </c>
      <c r="J25" s="134" t="s">
        <v>1425</v>
      </c>
      <c r="K25" s="136">
        <v>407723.09</v>
      </c>
      <c r="L25" s="136">
        <v>163089.24</v>
      </c>
      <c r="M25" s="136">
        <f t="shared" si="3"/>
        <v>570812.33000000007</v>
      </c>
      <c r="N25" s="136">
        <v>194840.64</v>
      </c>
      <c r="O25" s="136">
        <f t="shared" si="4"/>
        <v>765652.97000000009</v>
      </c>
    </row>
    <row r="26" spans="1:22" s="137" customFormat="1" ht="150" x14ac:dyDescent="0.25">
      <c r="A26" s="134" t="s">
        <v>1465</v>
      </c>
      <c r="B26" s="135" t="s">
        <v>1466</v>
      </c>
      <c r="C26" s="135" t="s">
        <v>1446</v>
      </c>
      <c r="D26" s="135" t="s">
        <v>1467</v>
      </c>
      <c r="E26" s="134" t="s">
        <v>1468</v>
      </c>
      <c r="F26" s="134" t="s">
        <v>1448</v>
      </c>
      <c r="G26" s="134" t="s">
        <v>1448</v>
      </c>
      <c r="H26" s="134" t="s">
        <v>1468</v>
      </c>
      <c r="I26" s="134" t="s">
        <v>62</v>
      </c>
      <c r="J26" s="134" t="s">
        <v>1425</v>
      </c>
      <c r="K26" s="136">
        <v>522852</v>
      </c>
      <c r="L26" s="136">
        <v>209140.8</v>
      </c>
      <c r="M26" s="136">
        <f t="shared" si="3"/>
        <v>731992.8</v>
      </c>
      <c r="N26" s="136">
        <v>257419.2</v>
      </c>
      <c r="O26" s="136">
        <f t="shared" si="4"/>
        <v>989412</v>
      </c>
    </row>
    <row r="27" spans="1:22" s="137" customFormat="1" ht="255" x14ac:dyDescent="0.25">
      <c r="A27" s="134" t="s">
        <v>1469</v>
      </c>
      <c r="B27" s="135" t="s">
        <v>1470</v>
      </c>
      <c r="C27" s="135" t="s">
        <v>1446</v>
      </c>
      <c r="D27" s="135" t="s">
        <v>1471</v>
      </c>
      <c r="E27" s="134" t="s">
        <v>1472</v>
      </c>
      <c r="F27" s="134" t="s">
        <v>1448</v>
      </c>
      <c r="G27" s="134" t="s">
        <v>1448</v>
      </c>
      <c r="H27" s="134" t="s">
        <v>1472</v>
      </c>
      <c r="I27" s="134" t="s">
        <v>62</v>
      </c>
      <c r="J27" s="134" t="s">
        <v>1425</v>
      </c>
      <c r="K27" s="136">
        <v>407728.76</v>
      </c>
      <c r="L27" s="136">
        <v>163091.51</v>
      </c>
      <c r="M27" s="136">
        <f t="shared" si="3"/>
        <v>570820.27</v>
      </c>
      <c r="N27" s="136">
        <v>214259.86</v>
      </c>
      <c r="O27" s="136">
        <f t="shared" si="4"/>
        <v>785080.13</v>
      </c>
    </row>
    <row r="28" spans="1:22" s="137" customFormat="1" ht="255" x14ac:dyDescent="0.25">
      <c r="A28" s="134" t="s">
        <v>1473</v>
      </c>
      <c r="B28" s="135" t="s">
        <v>1474</v>
      </c>
      <c r="C28" s="135" t="s">
        <v>1446</v>
      </c>
      <c r="D28" s="135" t="s">
        <v>1475</v>
      </c>
      <c r="E28" s="134" t="s">
        <v>1476</v>
      </c>
      <c r="F28" s="134" t="s">
        <v>1448</v>
      </c>
      <c r="G28" s="134" t="s">
        <v>1448</v>
      </c>
      <c r="H28" s="134" t="s">
        <v>1476</v>
      </c>
      <c r="I28" s="134" t="s">
        <v>62</v>
      </c>
      <c r="J28" s="134" t="s">
        <v>1425</v>
      </c>
      <c r="K28" s="136">
        <v>435556.55</v>
      </c>
      <c r="L28" s="136">
        <v>174222.62</v>
      </c>
      <c r="M28" s="136">
        <f t="shared" si="3"/>
        <v>609779.16999999993</v>
      </c>
      <c r="N28" s="136">
        <v>143302.32</v>
      </c>
      <c r="O28" s="136">
        <f t="shared" si="4"/>
        <v>753081.49</v>
      </c>
    </row>
    <row r="29" spans="1:22" s="137" customFormat="1" ht="195" x14ac:dyDescent="0.25">
      <c r="A29" s="134" t="s">
        <v>1477</v>
      </c>
      <c r="B29" s="135" t="s">
        <v>1478</v>
      </c>
      <c r="C29" s="135" t="s">
        <v>1446</v>
      </c>
      <c r="D29" s="135" t="s">
        <v>1479</v>
      </c>
      <c r="E29" s="134" t="s">
        <v>1480</v>
      </c>
      <c r="F29" s="134" t="s">
        <v>1448</v>
      </c>
      <c r="G29" s="134" t="s">
        <v>1448</v>
      </c>
      <c r="H29" s="134" t="s">
        <v>1480</v>
      </c>
      <c r="I29" s="134" t="s">
        <v>62</v>
      </c>
      <c r="J29" s="134" t="s">
        <v>1481</v>
      </c>
      <c r="K29" s="136">
        <v>924295.56</v>
      </c>
      <c r="L29" s="136">
        <v>369718.22</v>
      </c>
      <c r="M29" s="136">
        <f t="shared" si="3"/>
        <v>1294013.78</v>
      </c>
      <c r="N29" s="136">
        <v>408722.24</v>
      </c>
      <c r="O29" s="136">
        <f t="shared" si="4"/>
        <v>1702736.02</v>
      </c>
    </row>
    <row r="30" spans="1:22" s="137" customFormat="1" ht="375" x14ac:dyDescent="0.25">
      <c r="A30" s="134" t="s">
        <v>1482</v>
      </c>
      <c r="B30" s="135" t="s">
        <v>1483</v>
      </c>
      <c r="C30" s="135" t="s">
        <v>1446</v>
      </c>
      <c r="D30" s="135" t="s">
        <v>1484</v>
      </c>
      <c r="E30" s="134" t="s">
        <v>1485</v>
      </c>
      <c r="F30" s="134" t="s">
        <v>1448</v>
      </c>
      <c r="G30" s="134" t="s">
        <v>1448</v>
      </c>
      <c r="H30" s="134" t="s">
        <v>1486</v>
      </c>
      <c r="I30" s="134" t="s">
        <v>62</v>
      </c>
      <c r="J30" s="134" t="s">
        <v>1425</v>
      </c>
      <c r="K30" s="136">
        <v>980232.4</v>
      </c>
      <c r="L30" s="136">
        <v>392092.96</v>
      </c>
      <c r="M30" s="136">
        <f t="shared" si="3"/>
        <v>1372325.36</v>
      </c>
      <c r="N30" s="136">
        <v>221041.2</v>
      </c>
      <c r="O30" s="136">
        <f t="shared" si="4"/>
        <v>1593366.56</v>
      </c>
    </row>
    <row r="31" spans="1:22" s="137" customFormat="1" ht="300" x14ac:dyDescent="0.25">
      <c r="A31" s="134" t="s">
        <v>1487</v>
      </c>
      <c r="B31" s="135" t="s">
        <v>1488</v>
      </c>
      <c r="C31" s="135" t="s">
        <v>1446</v>
      </c>
      <c r="D31" s="135" t="s">
        <v>1489</v>
      </c>
      <c r="E31" s="134" t="s">
        <v>1490</v>
      </c>
      <c r="F31" s="134" t="s">
        <v>1448</v>
      </c>
      <c r="G31" s="134" t="s">
        <v>1448</v>
      </c>
      <c r="H31" s="134" t="s">
        <v>1491</v>
      </c>
      <c r="I31" s="134" t="s">
        <v>62</v>
      </c>
      <c r="J31" s="134" t="s">
        <v>1425</v>
      </c>
      <c r="K31" s="136">
        <v>1015006</v>
      </c>
      <c r="L31" s="136">
        <v>406002.4</v>
      </c>
      <c r="M31" s="136">
        <f t="shared" si="3"/>
        <v>1421008.4</v>
      </c>
      <c r="N31" s="136">
        <v>203755.8</v>
      </c>
      <c r="O31" s="136">
        <f t="shared" si="4"/>
        <v>1624764.2</v>
      </c>
    </row>
    <row r="32" spans="1:22" s="137" customFormat="1" ht="150" x14ac:dyDescent="0.25">
      <c r="A32" s="134" t="s">
        <v>1492</v>
      </c>
      <c r="B32" s="135" t="s">
        <v>1493</v>
      </c>
      <c r="C32" s="135" t="s">
        <v>1446</v>
      </c>
      <c r="D32" s="135" t="s">
        <v>1494</v>
      </c>
      <c r="E32" s="134" t="s">
        <v>1495</v>
      </c>
      <c r="F32" s="134" t="s">
        <v>1448</v>
      </c>
      <c r="G32" s="134" t="s">
        <v>1448</v>
      </c>
      <c r="H32" s="134" t="s">
        <v>1434</v>
      </c>
      <c r="I32" s="134" t="s">
        <v>62</v>
      </c>
      <c r="J32" s="134" t="s">
        <v>1425</v>
      </c>
      <c r="K32" s="136">
        <v>1131838.5</v>
      </c>
      <c r="L32" s="136">
        <v>452735.4</v>
      </c>
      <c r="M32" s="136">
        <f t="shared" si="3"/>
        <v>1584573.9</v>
      </c>
      <c r="N32" s="136">
        <v>228437.4</v>
      </c>
      <c r="O32" s="136">
        <f t="shared" si="4"/>
        <v>1813011.2999999998</v>
      </c>
    </row>
    <row r="33" spans="1:17" s="137" customFormat="1" ht="150" x14ac:dyDescent="0.25">
      <c r="A33" s="134" t="s">
        <v>1496</v>
      </c>
      <c r="B33" s="135" t="s">
        <v>1497</v>
      </c>
      <c r="C33" s="135" t="s">
        <v>1446</v>
      </c>
      <c r="D33" s="135" t="s">
        <v>1498</v>
      </c>
      <c r="E33" s="134" t="s">
        <v>1434</v>
      </c>
      <c r="F33" s="134" t="s">
        <v>1448</v>
      </c>
      <c r="G33" s="134" t="s">
        <v>1448</v>
      </c>
      <c r="H33" s="134" t="s">
        <v>1434</v>
      </c>
      <c r="I33" s="134" t="s">
        <v>62</v>
      </c>
      <c r="J33" s="134" t="s">
        <v>1425</v>
      </c>
      <c r="K33" s="136">
        <v>609555.65</v>
      </c>
      <c r="L33" s="136">
        <v>243822.26</v>
      </c>
      <c r="M33" s="136">
        <f t="shared" si="3"/>
        <v>853377.91</v>
      </c>
      <c r="N33" s="136">
        <v>331429.23</v>
      </c>
      <c r="O33" s="136">
        <f t="shared" si="4"/>
        <v>1184807.1400000001</v>
      </c>
    </row>
    <row r="34" spans="1:17" s="137" customFormat="1" ht="150" x14ac:dyDescent="0.25">
      <c r="A34" s="134" t="s">
        <v>1499</v>
      </c>
      <c r="B34" s="135" t="s">
        <v>1500</v>
      </c>
      <c r="C34" s="135" t="s">
        <v>1446</v>
      </c>
      <c r="D34" s="135" t="s">
        <v>1501</v>
      </c>
      <c r="E34" s="134" t="s">
        <v>1433</v>
      </c>
      <c r="F34" s="134" t="s">
        <v>1448</v>
      </c>
      <c r="G34" s="134" t="s">
        <v>1448</v>
      </c>
      <c r="H34" s="134" t="s">
        <v>1464</v>
      </c>
      <c r="I34" s="134" t="s">
        <v>62</v>
      </c>
      <c r="J34" s="134" t="s">
        <v>1425</v>
      </c>
      <c r="K34" s="136">
        <v>1006431</v>
      </c>
      <c r="L34" s="136">
        <v>402572.4</v>
      </c>
      <c r="M34" s="136">
        <f t="shared" si="3"/>
        <v>1409003.4</v>
      </c>
      <c r="N34" s="136">
        <v>209512.5</v>
      </c>
      <c r="O34" s="136">
        <f t="shared" si="4"/>
        <v>1618515.9</v>
      </c>
    </row>
    <row r="35" spans="1:17" s="137" customFormat="1" ht="240" x14ac:dyDescent="0.25">
      <c r="A35" s="134" t="s">
        <v>1502</v>
      </c>
      <c r="B35" s="135" t="s">
        <v>1503</v>
      </c>
      <c r="C35" s="135" t="s">
        <v>1446</v>
      </c>
      <c r="D35" s="135" t="s">
        <v>1504</v>
      </c>
      <c r="E35" s="134" t="s">
        <v>1434</v>
      </c>
      <c r="F35" s="134" t="s">
        <v>1448</v>
      </c>
      <c r="G35" s="134" t="s">
        <v>1448</v>
      </c>
      <c r="H35" s="134" t="s">
        <v>1434</v>
      </c>
      <c r="I35" s="134" t="s">
        <v>62</v>
      </c>
      <c r="J35" s="134" t="s">
        <v>1425</v>
      </c>
      <c r="K35" s="136">
        <v>507764.2</v>
      </c>
      <c r="L35" s="136">
        <v>203105.68</v>
      </c>
      <c r="M35" s="136">
        <f t="shared" si="3"/>
        <v>710869.88</v>
      </c>
      <c r="N35" s="136">
        <v>170461.2</v>
      </c>
      <c r="O35" s="136">
        <f t="shared" si="4"/>
        <v>881331.08000000007</v>
      </c>
    </row>
    <row r="36" spans="1:17" s="137" customFormat="1" ht="240" x14ac:dyDescent="0.25">
      <c r="A36" s="134" t="s">
        <v>1505</v>
      </c>
      <c r="B36" s="135" t="s">
        <v>1506</v>
      </c>
      <c r="C36" s="135" t="s">
        <v>1446</v>
      </c>
      <c r="D36" s="135" t="s">
        <v>1507</v>
      </c>
      <c r="E36" s="134" t="s">
        <v>1508</v>
      </c>
      <c r="F36" s="134" t="s">
        <v>1448</v>
      </c>
      <c r="G36" s="134" t="s">
        <v>1448</v>
      </c>
      <c r="H36" s="134" t="s">
        <v>1508</v>
      </c>
      <c r="I36" s="134" t="s">
        <v>62</v>
      </c>
      <c r="J36" s="134" t="s">
        <v>1425</v>
      </c>
      <c r="K36" s="136">
        <v>507258.85</v>
      </c>
      <c r="L36" s="136">
        <v>202903.54</v>
      </c>
      <c r="M36" s="136">
        <f t="shared" si="3"/>
        <v>710162.39</v>
      </c>
      <c r="N36" s="136">
        <v>294614.31</v>
      </c>
      <c r="O36" s="136">
        <f t="shared" si="4"/>
        <v>1004776.7</v>
      </c>
    </row>
    <row r="37" spans="1:17" s="137" customFormat="1" ht="255" x14ac:dyDescent="0.25">
      <c r="A37" s="134" t="s">
        <v>1509</v>
      </c>
      <c r="B37" s="135" t="s">
        <v>1510</v>
      </c>
      <c r="C37" s="135" t="s">
        <v>1446</v>
      </c>
      <c r="D37" s="135" t="s">
        <v>1511</v>
      </c>
      <c r="E37" s="134" t="s">
        <v>1512</v>
      </c>
      <c r="F37" s="134" t="s">
        <v>1448</v>
      </c>
      <c r="G37" s="134" t="s">
        <v>1448</v>
      </c>
      <c r="H37" s="134" t="s">
        <v>1512</v>
      </c>
      <c r="I37" s="134" t="s">
        <v>62</v>
      </c>
      <c r="J37" s="134" t="s">
        <v>1425</v>
      </c>
      <c r="K37" s="136">
        <v>507473.75</v>
      </c>
      <c r="L37" s="136">
        <v>202989.5</v>
      </c>
      <c r="M37" s="136">
        <f t="shared" si="3"/>
        <v>710463.25</v>
      </c>
      <c r="N37" s="136">
        <v>170186.28</v>
      </c>
      <c r="O37" s="136">
        <f t="shared" si="4"/>
        <v>880649.53</v>
      </c>
    </row>
    <row r="38" spans="1:17" s="137" customFormat="1" ht="150" x14ac:dyDescent="0.25">
      <c r="A38" s="134" t="s">
        <v>1513</v>
      </c>
      <c r="B38" s="135" t="s">
        <v>1514</v>
      </c>
      <c r="C38" s="135" t="s">
        <v>1446</v>
      </c>
      <c r="D38" s="135" t="s">
        <v>1515</v>
      </c>
      <c r="E38" s="134" t="s">
        <v>1516</v>
      </c>
      <c r="F38" s="134" t="s">
        <v>1448</v>
      </c>
      <c r="G38" s="134" t="s">
        <v>1448</v>
      </c>
      <c r="H38" s="134" t="s">
        <v>1516</v>
      </c>
      <c r="I38" s="134" t="s">
        <v>62</v>
      </c>
      <c r="J38" s="134" t="s">
        <v>1425</v>
      </c>
      <c r="K38" s="136">
        <v>640280</v>
      </c>
      <c r="L38" s="136">
        <v>256112</v>
      </c>
      <c r="M38" s="136">
        <f t="shared" si="3"/>
        <v>896392</v>
      </c>
      <c r="N38" s="136">
        <v>216594</v>
      </c>
      <c r="O38" s="136">
        <f t="shared" si="4"/>
        <v>1112986</v>
      </c>
    </row>
    <row r="39" spans="1:17" s="137" customFormat="1" ht="225" x14ac:dyDescent="0.25">
      <c r="A39" s="134" t="s">
        <v>1517</v>
      </c>
      <c r="B39" s="135" t="s">
        <v>1518</v>
      </c>
      <c r="C39" s="135" t="s">
        <v>1519</v>
      </c>
      <c r="D39" s="135" t="s">
        <v>1520</v>
      </c>
      <c r="E39" s="134"/>
      <c r="F39" s="134" t="s">
        <v>1448</v>
      </c>
      <c r="G39" s="134" t="s">
        <v>1448</v>
      </c>
      <c r="H39" s="134" t="s">
        <v>20</v>
      </c>
      <c r="I39" s="134" t="s">
        <v>62</v>
      </c>
      <c r="J39" s="134" t="s">
        <v>1428</v>
      </c>
      <c r="K39" s="136">
        <v>192411.99</v>
      </c>
      <c r="L39" s="136">
        <v>76964.789999999994</v>
      </c>
      <c r="M39" s="136">
        <f t="shared" si="3"/>
        <v>269376.77999999997</v>
      </c>
      <c r="N39" s="136">
        <v>62368.02</v>
      </c>
      <c r="O39" s="136">
        <f t="shared" si="4"/>
        <v>331744.8</v>
      </c>
    </row>
    <row r="40" spans="1:17" s="137" customFormat="1" ht="210" x14ac:dyDescent="0.25">
      <c r="A40" s="134" t="s">
        <v>1521</v>
      </c>
      <c r="B40" s="135" t="s">
        <v>1522</v>
      </c>
      <c r="C40" s="135" t="s">
        <v>1519</v>
      </c>
      <c r="D40" s="135" t="s">
        <v>1523</v>
      </c>
      <c r="E40" s="134"/>
      <c r="F40" s="134" t="s">
        <v>1448</v>
      </c>
      <c r="G40" s="134" t="s">
        <v>1448</v>
      </c>
      <c r="H40" s="134" t="s">
        <v>20</v>
      </c>
      <c r="I40" s="134" t="s">
        <v>62</v>
      </c>
      <c r="J40" s="134" t="s">
        <v>1428</v>
      </c>
      <c r="K40" s="136">
        <v>131505.06</v>
      </c>
      <c r="L40" s="136">
        <v>52602.02</v>
      </c>
      <c r="M40" s="136">
        <f t="shared" si="3"/>
        <v>184107.08</v>
      </c>
      <c r="N40" s="136">
        <v>42625.78</v>
      </c>
      <c r="O40" s="136">
        <f t="shared" si="4"/>
        <v>226732.86</v>
      </c>
    </row>
    <row r="41" spans="1:17" s="137" customFormat="1" ht="225" x14ac:dyDescent="0.25">
      <c r="A41" s="134" t="s">
        <v>1524</v>
      </c>
      <c r="B41" s="135" t="s">
        <v>1525</v>
      </c>
      <c r="C41" s="135" t="s">
        <v>1519</v>
      </c>
      <c r="D41" s="135" t="s">
        <v>1526</v>
      </c>
      <c r="E41" s="134"/>
      <c r="F41" s="134" t="s">
        <v>1448</v>
      </c>
      <c r="G41" s="134" t="s">
        <v>1448</v>
      </c>
      <c r="H41" s="134" t="s">
        <v>20</v>
      </c>
      <c r="I41" s="134" t="s">
        <v>62</v>
      </c>
      <c r="J41" s="134" t="s">
        <v>1428</v>
      </c>
      <c r="K41" s="136">
        <v>129090.76</v>
      </c>
      <c r="L41" s="136">
        <v>51636.3</v>
      </c>
      <c r="M41" s="136">
        <f t="shared" si="3"/>
        <v>180727.06</v>
      </c>
      <c r="N41" s="136">
        <v>41843.21</v>
      </c>
      <c r="O41" s="136">
        <f t="shared" si="4"/>
        <v>222570.27</v>
      </c>
    </row>
    <row r="42" spans="1:17" s="137" customFormat="1" ht="225" x14ac:dyDescent="0.25">
      <c r="A42" s="134" t="s">
        <v>1527</v>
      </c>
      <c r="B42" s="135" t="s">
        <v>1528</v>
      </c>
      <c r="C42" s="135" t="s">
        <v>1519</v>
      </c>
      <c r="D42" s="135" t="s">
        <v>1529</v>
      </c>
      <c r="E42" s="134"/>
      <c r="F42" s="134" t="s">
        <v>1448</v>
      </c>
      <c r="G42" s="134" t="s">
        <v>1448</v>
      </c>
      <c r="H42" s="134" t="s">
        <v>20</v>
      </c>
      <c r="I42" s="134" t="s">
        <v>62</v>
      </c>
      <c r="J42" s="134" t="s">
        <v>1428</v>
      </c>
      <c r="K42" s="136">
        <v>243564.22</v>
      </c>
      <c r="L42" s="136">
        <v>97425.69</v>
      </c>
      <c r="M42" s="136">
        <f t="shared" si="3"/>
        <v>340989.91000000003</v>
      </c>
      <c r="N42" s="136">
        <v>146138.53</v>
      </c>
      <c r="O42" s="136">
        <f t="shared" si="4"/>
        <v>487128.44000000006</v>
      </c>
    </row>
    <row r="43" spans="1:17" s="137" customFormat="1" ht="75" x14ac:dyDescent="0.25">
      <c r="A43" s="134" t="s">
        <v>1530</v>
      </c>
      <c r="B43" s="135"/>
      <c r="C43" s="135" t="s">
        <v>1531</v>
      </c>
      <c r="D43" s="135" t="s">
        <v>1532</v>
      </c>
      <c r="E43" s="134"/>
      <c r="F43" s="134" t="s">
        <v>1448</v>
      </c>
      <c r="G43" s="134" t="s">
        <v>1448</v>
      </c>
      <c r="H43" s="134" t="s">
        <v>20</v>
      </c>
      <c r="I43" s="134" t="s">
        <v>20</v>
      </c>
      <c r="J43" s="134" t="s">
        <v>1431</v>
      </c>
      <c r="K43" s="136">
        <v>0</v>
      </c>
      <c r="L43" s="136">
        <v>223645</v>
      </c>
      <c r="M43" s="136">
        <f t="shared" si="3"/>
        <v>223645</v>
      </c>
      <c r="N43" s="136">
        <v>0</v>
      </c>
      <c r="O43" s="136">
        <f t="shared" si="4"/>
        <v>223645</v>
      </c>
    </row>
    <row r="44" spans="1:17" s="137" customFormat="1" ht="360" x14ac:dyDescent="0.25">
      <c r="A44" s="134" t="s">
        <v>1533</v>
      </c>
      <c r="B44" s="135" t="s">
        <v>1534</v>
      </c>
      <c r="C44" s="135" t="s">
        <v>1446</v>
      </c>
      <c r="D44" s="135" t="s">
        <v>1535</v>
      </c>
      <c r="E44" s="134" t="s">
        <v>1464</v>
      </c>
      <c r="F44" s="134" t="s">
        <v>1448</v>
      </c>
      <c r="G44" s="134" t="s">
        <v>1448</v>
      </c>
      <c r="H44" s="134" t="s">
        <v>20</v>
      </c>
      <c r="I44" s="134" t="s">
        <v>62</v>
      </c>
      <c r="J44" s="134" t="s">
        <v>1425</v>
      </c>
      <c r="K44" s="136">
        <v>506857.45</v>
      </c>
      <c r="L44" s="136">
        <v>202742.98</v>
      </c>
      <c r="M44" s="136">
        <f t="shared" si="3"/>
        <v>709600.43</v>
      </c>
      <c r="N44" s="136">
        <v>310969.03000000003</v>
      </c>
      <c r="O44" s="136">
        <f t="shared" si="4"/>
        <v>1020569.4600000001</v>
      </c>
    </row>
    <row r="45" spans="1:17" s="137" customFormat="1" ht="255" x14ac:dyDescent="0.25">
      <c r="A45" s="134" t="s">
        <v>1536</v>
      </c>
      <c r="B45" s="135" t="s">
        <v>1537</v>
      </c>
      <c r="C45" s="135" t="s">
        <v>1446</v>
      </c>
      <c r="D45" s="135" t="s">
        <v>1538</v>
      </c>
      <c r="E45" s="134" t="s">
        <v>1539</v>
      </c>
      <c r="F45" s="134" t="s">
        <v>1448</v>
      </c>
      <c r="G45" s="134" t="s">
        <v>1448</v>
      </c>
      <c r="H45" s="134" t="s">
        <v>20</v>
      </c>
      <c r="I45" s="134" t="s">
        <v>62</v>
      </c>
      <c r="J45" s="134" t="s">
        <v>1425</v>
      </c>
      <c r="K45" s="136">
        <v>446683.5</v>
      </c>
      <c r="L45" s="136">
        <v>178673.4</v>
      </c>
      <c r="M45" s="136">
        <f t="shared" si="3"/>
        <v>625356.9</v>
      </c>
      <c r="N45" s="136">
        <v>276173.53999999998</v>
      </c>
      <c r="O45" s="136">
        <f t="shared" si="4"/>
        <v>901530.44</v>
      </c>
    </row>
    <row r="46" spans="1:17" s="137" customFormat="1" ht="285" x14ac:dyDescent="0.25">
      <c r="A46" s="134" t="s">
        <v>1540</v>
      </c>
      <c r="B46" s="135" t="s">
        <v>1541</v>
      </c>
      <c r="C46" s="135" t="s">
        <v>1446</v>
      </c>
      <c r="D46" s="135" t="s">
        <v>1542</v>
      </c>
      <c r="E46" s="134" t="s">
        <v>1543</v>
      </c>
      <c r="F46" s="134" t="s">
        <v>1448</v>
      </c>
      <c r="G46" s="134" t="s">
        <v>1448</v>
      </c>
      <c r="H46" s="134" t="s">
        <v>20</v>
      </c>
      <c r="I46" s="134" t="s">
        <v>62</v>
      </c>
      <c r="J46" s="134" t="s">
        <v>1425</v>
      </c>
      <c r="K46" s="136">
        <v>78727.100000000006</v>
      </c>
      <c r="L46" s="136">
        <v>404233.65</v>
      </c>
      <c r="M46" s="136">
        <f t="shared" si="3"/>
        <v>482960.75</v>
      </c>
      <c r="N46" s="136">
        <v>310969.03000000003</v>
      </c>
      <c r="O46" s="136">
        <f t="shared" si="4"/>
        <v>793929.78</v>
      </c>
      <c r="P46" s="138"/>
      <c r="Q46" s="138"/>
    </row>
    <row r="47" spans="1:17" s="142" customFormat="1" ht="29.25" customHeight="1" x14ac:dyDescent="0.25">
      <c r="A47" s="139"/>
      <c r="B47" s="140"/>
      <c r="C47" s="206" t="s">
        <v>1544</v>
      </c>
      <c r="D47" s="207"/>
      <c r="E47" s="207"/>
      <c r="F47" s="207"/>
      <c r="G47" s="207"/>
      <c r="H47" s="207"/>
      <c r="I47" s="208"/>
      <c r="J47" s="139"/>
      <c r="K47" s="141">
        <f t="shared" ref="K47:O47" si="5">SUM(K21:K46)</f>
        <v>12950633.389999999</v>
      </c>
      <c r="L47" s="141">
        <f t="shared" si="5"/>
        <v>5776641.1600000011</v>
      </c>
      <c r="M47" s="136">
        <f t="shared" si="3"/>
        <v>18727274.550000001</v>
      </c>
      <c r="N47" s="141">
        <f t="shared" si="5"/>
        <v>5176600.5200000005</v>
      </c>
      <c r="O47" s="141">
        <f t="shared" si="5"/>
        <v>23903875.070000008</v>
      </c>
    </row>
  </sheetData>
  <mergeCells count="8">
    <mergeCell ref="C47:I47"/>
    <mergeCell ref="B15:I15"/>
    <mergeCell ref="A1:O1"/>
    <mergeCell ref="A2:O2"/>
    <mergeCell ref="A3:O3"/>
    <mergeCell ref="A17:O17"/>
    <mergeCell ref="A18:O18"/>
    <mergeCell ref="A19:O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6"/>
  <sheetViews>
    <sheetView zoomScale="80" zoomScaleNormal="80" workbookViewId="0">
      <selection activeCell="A2" sqref="A2:P2"/>
    </sheetView>
  </sheetViews>
  <sheetFormatPr baseColWidth="10" defaultRowHeight="15" x14ac:dyDescent="0.25"/>
  <cols>
    <col min="1" max="4" width="20.5703125" style="150" customWidth="1"/>
    <col min="5" max="5" width="11.5703125" style="150" customWidth="1"/>
    <col min="6" max="10" width="20.5703125" style="150" customWidth="1"/>
    <col min="11" max="12" width="20.5703125" style="151" customWidth="1"/>
    <col min="13" max="13" width="20.5703125" style="152" customWidth="1"/>
    <col min="14" max="14" width="20.5703125" style="151" customWidth="1"/>
    <col min="15" max="16" width="20.5703125" style="150" customWidth="1"/>
    <col min="17" max="16384" width="11.42578125" style="150"/>
  </cols>
  <sheetData>
    <row r="1" spans="1:16" customFormat="1" ht="36" customHeight="1" thickBot="1" x14ac:dyDescent="0.4">
      <c r="A1" s="217" t="s">
        <v>2133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9"/>
    </row>
    <row r="2" spans="1:16" customFormat="1" ht="33.75" customHeight="1" x14ac:dyDescent="0.2">
      <c r="A2" s="216" t="s">
        <v>1598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spans="1:16" customFormat="1" ht="23.25" x14ac:dyDescent="0.35">
      <c r="A3" s="214" t="s">
        <v>26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</row>
    <row r="4" spans="1:16" s="149" customFormat="1" ht="30" x14ac:dyDescent="0.25">
      <c r="A4" s="145" t="s">
        <v>1414</v>
      </c>
      <c r="B4" s="145" t="s">
        <v>1437</v>
      </c>
      <c r="C4" s="145" t="s">
        <v>1415</v>
      </c>
      <c r="D4" s="145" t="s">
        <v>1592</v>
      </c>
      <c r="E4" s="145" t="s">
        <v>1417</v>
      </c>
      <c r="F4" s="145" t="s">
        <v>1438</v>
      </c>
      <c r="G4" s="145" t="s">
        <v>1418</v>
      </c>
      <c r="H4" s="145" t="s">
        <v>1420</v>
      </c>
      <c r="I4" s="146" t="s">
        <v>1419</v>
      </c>
      <c r="J4" s="146" t="s">
        <v>1421</v>
      </c>
      <c r="K4" s="147" t="s">
        <v>1422</v>
      </c>
      <c r="L4" s="147" t="s">
        <v>1423</v>
      </c>
      <c r="M4" s="148" t="s">
        <v>1593</v>
      </c>
      <c r="N4" s="148" t="s">
        <v>1594</v>
      </c>
      <c r="O4" s="153" t="s">
        <v>1595</v>
      </c>
      <c r="P4" s="154" t="s">
        <v>2132</v>
      </c>
    </row>
    <row r="5" spans="1:16" s="160" customFormat="1" x14ac:dyDescent="0.25">
      <c r="A5" s="155" t="s">
        <v>1596</v>
      </c>
      <c r="B5" s="155">
        <v>1</v>
      </c>
      <c r="C5" s="155" t="s">
        <v>1597</v>
      </c>
      <c r="D5" s="155" t="s">
        <v>119</v>
      </c>
      <c r="E5" s="155">
        <v>1</v>
      </c>
      <c r="F5" s="155" t="s">
        <v>1598</v>
      </c>
      <c r="G5" s="155" t="s">
        <v>26</v>
      </c>
      <c r="H5" s="155" t="s">
        <v>75</v>
      </c>
      <c r="I5" s="155" t="s">
        <v>1599</v>
      </c>
      <c r="J5" s="155" t="s">
        <v>1600</v>
      </c>
      <c r="K5" s="156">
        <v>150000</v>
      </c>
      <c r="L5" s="156">
        <v>191279</v>
      </c>
      <c r="M5" s="157">
        <v>150000</v>
      </c>
      <c r="N5" s="156">
        <v>191279</v>
      </c>
      <c r="O5" s="158">
        <f t="shared" ref="O5:O36" si="0">K5-M5</f>
        <v>0</v>
      </c>
      <c r="P5" s="159">
        <f t="shared" ref="P5:P36" si="1">L5-N5</f>
        <v>0</v>
      </c>
    </row>
    <row r="6" spans="1:16" s="160" customFormat="1" x14ac:dyDescent="0.25">
      <c r="A6" s="155" t="s">
        <v>1601</v>
      </c>
      <c r="B6" s="155">
        <v>1</v>
      </c>
      <c r="C6" s="155" t="s">
        <v>1602</v>
      </c>
      <c r="D6" s="155" t="s">
        <v>1603</v>
      </c>
      <c r="E6" s="155">
        <v>1</v>
      </c>
      <c r="F6" s="155" t="s">
        <v>1598</v>
      </c>
      <c r="G6" s="155" t="s">
        <v>26</v>
      </c>
      <c r="H6" s="155" t="s">
        <v>75</v>
      </c>
      <c r="I6" s="155" t="s">
        <v>1604</v>
      </c>
      <c r="J6" s="155" t="s">
        <v>1600</v>
      </c>
      <c r="K6" s="156">
        <v>74950</v>
      </c>
      <c r="L6" s="156">
        <v>74950</v>
      </c>
      <c r="M6" s="157">
        <v>74950</v>
      </c>
      <c r="N6" s="156">
        <v>74950</v>
      </c>
      <c r="O6" s="158">
        <f t="shared" si="0"/>
        <v>0</v>
      </c>
      <c r="P6" s="159">
        <f t="shared" si="1"/>
        <v>0</v>
      </c>
    </row>
    <row r="7" spans="1:16" s="160" customFormat="1" x14ac:dyDescent="0.25">
      <c r="A7" s="155" t="s">
        <v>1605</v>
      </c>
      <c r="B7" s="155">
        <v>1</v>
      </c>
      <c r="C7" s="155" t="s">
        <v>1606</v>
      </c>
      <c r="D7" s="155" t="s">
        <v>1607</v>
      </c>
      <c r="E7" s="155">
        <v>1</v>
      </c>
      <c r="F7" s="155" t="s">
        <v>1598</v>
      </c>
      <c r="G7" s="155" t="s">
        <v>26</v>
      </c>
      <c r="H7" s="155" t="s">
        <v>75</v>
      </c>
      <c r="I7" s="155" t="s">
        <v>1604</v>
      </c>
      <c r="J7" s="155" t="s">
        <v>1600</v>
      </c>
      <c r="K7" s="156">
        <v>35625</v>
      </c>
      <c r="L7" s="156">
        <v>35625</v>
      </c>
      <c r="M7" s="157">
        <v>35625</v>
      </c>
      <c r="N7" s="156">
        <v>35625</v>
      </c>
      <c r="O7" s="158">
        <f t="shared" si="0"/>
        <v>0</v>
      </c>
      <c r="P7" s="159">
        <f t="shared" si="1"/>
        <v>0</v>
      </c>
    </row>
    <row r="8" spans="1:16" s="160" customFormat="1" x14ac:dyDescent="0.25">
      <c r="A8" s="155" t="s">
        <v>1608</v>
      </c>
      <c r="B8" s="155">
        <v>1</v>
      </c>
      <c r="C8" s="155" t="s">
        <v>1609</v>
      </c>
      <c r="D8" s="155" t="s">
        <v>1610</v>
      </c>
      <c r="E8" s="155">
        <v>1</v>
      </c>
      <c r="F8" s="155" t="s">
        <v>1598</v>
      </c>
      <c r="G8" s="155" t="s">
        <v>26</v>
      </c>
      <c r="H8" s="155" t="s">
        <v>75</v>
      </c>
      <c r="I8" s="155" t="s">
        <v>1611</v>
      </c>
      <c r="J8" s="155" t="s">
        <v>1600</v>
      </c>
      <c r="K8" s="156">
        <v>26050</v>
      </c>
      <c r="L8" s="156">
        <v>26050</v>
      </c>
      <c r="M8" s="157">
        <v>26050</v>
      </c>
      <c r="N8" s="156">
        <v>26050</v>
      </c>
      <c r="O8" s="158">
        <f t="shared" si="0"/>
        <v>0</v>
      </c>
      <c r="P8" s="159">
        <f t="shared" si="1"/>
        <v>0</v>
      </c>
    </row>
    <row r="9" spans="1:16" s="160" customFormat="1" x14ac:dyDescent="0.25">
      <c r="A9" s="155" t="s">
        <v>1612</v>
      </c>
      <c r="B9" s="155">
        <v>1</v>
      </c>
      <c r="C9" s="155" t="s">
        <v>1613</v>
      </c>
      <c r="D9" s="155" t="s">
        <v>1614</v>
      </c>
      <c r="E9" s="155">
        <v>1</v>
      </c>
      <c r="F9" s="155" t="s">
        <v>1598</v>
      </c>
      <c r="G9" s="155" t="s">
        <v>26</v>
      </c>
      <c r="H9" s="155" t="s">
        <v>75</v>
      </c>
      <c r="I9" s="155" t="s">
        <v>1604</v>
      </c>
      <c r="J9" s="155" t="s">
        <v>1600</v>
      </c>
      <c r="K9" s="156">
        <v>74240</v>
      </c>
      <c r="L9" s="156">
        <v>74240</v>
      </c>
      <c r="M9" s="157">
        <v>74240</v>
      </c>
      <c r="N9" s="156">
        <v>74240</v>
      </c>
      <c r="O9" s="158">
        <f t="shared" si="0"/>
        <v>0</v>
      </c>
      <c r="P9" s="159">
        <f t="shared" si="1"/>
        <v>0</v>
      </c>
    </row>
    <row r="10" spans="1:16" s="160" customFormat="1" x14ac:dyDescent="0.25">
      <c r="A10" s="155" t="s">
        <v>1615</v>
      </c>
      <c r="B10" s="155">
        <v>1</v>
      </c>
      <c r="C10" s="155" t="s">
        <v>1616</v>
      </c>
      <c r="D10" s="155" t="s">
        <v>1610</v>
      </c>
      <c r="E10" s="155">
        <v>1</v>
      </c>
      <c r="F10" s="155" t="s">
        <v>1598</v>
      </c>
      <c r="G10" s="155" t="s">
        <v>26</v>
      </c>
      <c r="H10" s="155" t="s">
        <v>75</v>
      </c>
      <c r="I10" s="155" t="s">
        <v>1604</v>
      </c>
      <c r="J10" s="155" t="s">
        <v>1600</v>
      </c>
      <c r="K10" s="156">
        <v>53379</v>
      </c>
      <c r="L10" s="156">
        <v>53379</v>
      </c>
      <c r="M10" s="157">
        <v>53379</v>
      </c>
      <c r="N10" s="156">
        <v>53379</v>
      </c>
      <c r="O10" s="158">
        <f t="shared" si="0"/>
        <v>0</v>
      </c>
      <c r="P10" s="159">
        <f t="shared" si="1"/>
        <v>0</v>
      </c>
    </row>
    <row r="11" spans="1:16" s="160" customFormat="1" x14ac:dyDescent="0.25">
      <c r="A11" s="155" t="s">
        <v>1617</v>
      </c>
      <c r="B11" s="155">
        <v>1</v>
      </c>
      <c r="C11" s="155" t="s">
        <v>1618</v>
      </c>
      <c r="D11" s="155" t="s">
        <v>1614</v>
      </c>
      <c r="E11" s="155">
        <v>1</v>
      </c>
      <c r="F11" s="155" t="s">
        <v>1598</v>
      </c>
      <c r="G11" s="155" t="s">
        <v>26</v>
      </c>
      <c r="H11" s="155" t="s">
        <v>75</v>
      </c>
      <c r="I11" s="155" t="s">
        <v>1619</v>
      </c>
      <c r="J11" s="155" t="s">
        <v>1600</v>
      </c>
      <c r="K11" s="156">
        <v>73950</v>
      </c>
      <c r="L11" s="156">
        <v>73950</v>
      </c>
      <c r="M11" s="157">
        <v>73950</v>
      </c>
      <c r="N11" s="156">
        <v>73950</v>
      </c>
      <c r="O11" s="158">
        <f t="shared" si="0"/>
        <v>0</v>
      </c>
      <c r="P11" s="159">
        <f t="shared" si="1"/>
        <v>0</v>
      </c>
    </row>
    <row r="12" spans="1:16" s="160" customFormat="1" x14ac:dyDescent="0.25">
      <c r="A12" s="155" t="s">
        <v>1620</v>
      </c>
      <c r="B12" s="155">
        <v>1</v>
      </c>
      <c r="C12" s="155" t="s">
        <v>1621</v>
      </c>
      <c r="D12" s="155" t="s">
        <v>332</v>
      </c>
      <c r="E12" s="155">
        <v>1</v>
      </c>
      <c r="F12" s="155" t="s">
        <v>1598</v>
      </c>
      <c r="G12" s="155" t="s">
        <v>26</v>
      </c>
      <c r="H12" s="155" t="s">
        <v>75</v>
      </c>
      <c r="I12" s="155" t="s">
        <v>1604</v>
      </c>
      <c r="J12" s="155" t="s">
        <v>1600</v>
      </c>
      <c r="K12" s="156">
        <v>24375</v>
      </c>
      <c r="L12" s="156">
        <v>24375</v>
      </c>
      <c r="M12" s="157">
        <v>24375</v>
      </c>
      <c r="N12" s="156">
        <v>24375</v>
      </c>
      <c r="O12" s="158">
        <f t="shared" si="0"/>
        <v>0</v>
      </c>
      <c r="P12" s="159">
        <f t="shared" si="1"/>
        <v>0</v>
      </c>
    </row>
    <row r="13" spans="1:16" s="160" customFormat="1" x14ac:dyDescent="0.25">
      <c r="A13" s="155" t="s">
        <v>1622</v>
      </c>
      <c r="B13" s="155">
        <v>1</v>
      </c>
      <c r="C13" s="155" t="s">
        <v>1623</v>
      </c>
      <c r="D13" s="155" t="s">
        <v>1624</v>
      </c>
      <c r="E13" s="155">
        <v>1</v>
      </c>
      <c r="F13" s="155" t="s">
        <v>1598</v>
      </c>
      <c r="G13" s="155" t="s">
        <v>26</v>
      </c>
      <c r="H13" s="155" t="s">
        <v>62</v>
      </c>
      <c r="I13" s="155" t="s">
        <v>1625</v>
      </c>
      <c r="J13" s="155" t="s">
        <v>1600</v>
      </c>
      <c r="K13" s="156">
        <v>150000</v>
      </c>
      <c r="L13" s="156">
        <v>765000</v>
      </c>
      <c r="M13" s="157">
        <v>150000</v>
      </c>
      <c r="N13" s="156">
        <v>765000</v>
      </c>
      <c r="O13" s="158">
        <f t="shared" si="0"/>
        <v>0</v>
      </c>
      <c r="P13" s="159">
        <f t="shared" si="1"/>
        <v>0</v>
      </c>
    </row>
    <row r="14" spans="1:16" s="160" customFormat="1" x14ac:dyDescent="0.25">
      <c r="A14" s="155" t="s">
        <v>1626</v>
      </c>
      <c r="B14" s="155">
        <v>1</v>
      </c>
      <c r="C14" s="155" t="s">
        <v>1627</v>
      </c>
      <c r="D14" s="155" t="s">
        <v>1624</v>
      </c>
      <c r="E14" s="155">
        <v>1</v>
      </c>
      <c r="F14" s="155" t="s">
        <v>1598</v>
      </c>
      <c r="G14" s="155" t="s">
        <v>26</v>
      </c>
      <c r="H14" s="155" t="s">
        <v>62</v>
      </c>
      <c r="I14" s="155" t="s">
        <v>1625</v>
      </c>
      <c r="J14" s="155" t="s">
        <v>1600</v>
      </c>
      <c r="K14" s="156">
        <v>150000</v>
      </c>
      <c r="L14" s="156">
        <v>765000</v>
      </c>
      <c r="M14" s="157">
        <v>150000</v>
      </c>
      <c r="N14" s="156">
        <v>765000</v>
      </c>
      <c r="O14" s="158">
        <f t="shared" si="0"/>
        <v>0</v>
      </c>
      <c r="P14" s="159">
        <f t="shared" si="1"/>
        <v>0</v>
      </c>
    </row>
    <row r="15" spans="1:16" s="160" customFormat="1" x14ac:dyDescent="0.25">
      <c r="A15" s="155" t="s">
        <v>1628</v>
      </c>
      <c r="B15" s="155">
        <v>1</v>
      </c>
      <c r="C15" s="155" t="s">
        <v>1629</v>
      </c>
      <c r="D15" s="155" t="s">
        <v>1630</v>
      </c>
      <c r="E15" s="155">
        <v>1</v>
      </c>
      <c r="F15" s="155" t="s">
        <v>1598</v>
      </c>
      <c r="G15" s="155" t="s">
        <v>26</v>
      </c>
      <c r="H15" s="155" t="s">
        <v>62</v>
      </c>
      <c r="I15" s="155" t="s">
        <v>1625</v>
      </c>
      <c r="J15" s="155" t="s">
        <v>1600</v>
      </c>
      <c r="K15" s="156">
        <v>150000</v>
      </c>
      <c r="L15" s="156">
        <v>160000</v>
      </c>
      <c r="M15" s="157">
        <v>150000</v>
      </c>
      <c r="N15" s="156">
        <v>160000</v>
      </c>
      <c r="O15" s="158">
        <f t="shared" si="0"/>
        <v>0</v>
      </c>
      <c r="P15" s="159">
        <f t="shared" si="1"/>
        <v>0</v>
      </c>
    </row>
    <row r="16" spans="1:16" s="160" customFormat="1" x14ac:dyDescent="0.25">
      <c r="A16" s="155" t="s">
        <v>1631</v>
      </c>
      <c r="B16" s="155">
        <v>1</v>
      </c>
      <c r="C16" s="155" t="s">
        <v>1632</v>
      </c>
      <c r="D16" s="155" t="s">
        <v>1633</v>
      </c>
      <c r="E16" s="155">
        <v>1</v>
      </c>
      <c r="F16" s="155" t="s">
        <v>1598</v>
      </c>
      <c r="G16" s="155" t="s">
        <v>26</v>
      </c>
      <c r="H16" s="155" t="s">
        <v>62</v>
      </c>
      <c r="I16" s="155" t="s">
        <v>1625</v>
      </c>
      <c r="J16" s="155" t="s">
        <v>1600</v>
      </c>
      <c r="K16" s="156">
        <v>75000</v>
      </c>
      <c r="L16" s="156">
        <v>120000</v>
      </c>
      <c r="M16" s="157">
        <v>75000</v>
      </c>
      <c r="N16" s="156">
        <v>120000</v>
      </c>
      <c r="O16" s="158">
        <f t="shared" si="0"/>
        <v>0</v>
      </c>
      <c r="P16" s="159">
        <f t="shared" si="1"/>
        <v>0</v>
      </c>
    </row>
    <row r="17" spans="1:16" s="160" customFormat="1" x14ac:dyDescent="0.25">
      <c r="A17" s="155" t="s">
        <v>1634</v>
      </c>
      <c r="B17" s="155">
        <v>1</v>
      </c>
      <c r="C17" s="155" t="s">
        <v>1635</v>
      </c>
      <c r="D17" s="155" t="s">
        <v>1610</v>
      </c>
      <c r="E17" s="155">
        <v>1</v>
      </c>
      <c r="F17" s="155" t="s">
        <v>1598</v>
      </c>
      <c r="G17" s="155" t="s">
        <v>26</v>
      </c>
      <c r="H17" s="155" t="s">
        <v>62</v>
      </c>
      <c r="I17" s="155" t="s">
        <v>1636</v>
      </c>
      <c r="J17" s="155" t="s">
        <v>1600</v>
      </c>
      <c r="K17" s="156">
        <v>75000</v>
      </c>
      <c r="L17" s="156">
        <v>118900</v>
      </c>
      <c r="M17" s="157">
        <v>75000</v>
      </c>
      <c r="N17" s="156">
        <v>118900</v>
      </c>
      <c r="O17" s="158">
        <f t="shared" si="0"/>
        <v>0</v>
      </c>
      <c r="P17" s="159">
        <f t="shared" si="1"/>
        <v>0</v>
      </c>
    </row>
    <row r="18" spans="1:16" s="160" customFormat="1" x14ac:dyDescent="0.25">
      <c r="A18" s="155" t="s">
        <v>1637</v>
      </c>
      <c r="B18" s="155">
        <v>1</v>
      </c>
      <c r="C18" s="155" t="s">
        <v>1638</v>
      </c>
      <c r="D18" s="155" t="s">
        <v>1639</v>
      </c>
      <c r="E18" s="155">
        <v>1</v>
      </c>
      <c r="F18" s="155" t="s">
        <v>1598</v>
      </c>
      <c r="G18" s="155" t="s">
        <v>26</v>
      </c>
      <c r="H18" s="155" t="s">
        <v>62</v>
      </c>
      <c r="I18" s="155" t="s">
        <v>1640</v>
      </c>
      <c r="J18" s="155" t="s">
        <v>1600</v>
      </c>
      <c r="K18" s="156">
        <v>75000</v>
      </c>
      <c r="L18" s="156">
        <v>90800</v>
      </c>
      <c r="M18" s="157">
        <v>75000</v>
      </c>
      <c r="N18" s="156">
        <v>90800</v>
      </c>
      <c r="O18" s="158">
        <f t="shared" si="0"/>
        <v>0</v>
      </c>
      <c r="P18" s="159">
        <f t="shared" si="1"/>
        <v>0</v>
      </c>
    </row>
    <row r="19" spans="1:16" s="160" customFormat="1" x14ac:dyDescent="0.25">
      <c r="A19" s="155" t="s">
        <v>1641</v>
      </c>
      <c r="B19" s="155">
        <v>1</v>
      </c>
      <c r="C19" s="155" t="s">
        <v>1642</v>
      </c>
      <c r="D19" s="155" t="s">
        <v>1610</v>
      </c>
      <c r="E19" s="155">
        <v>1</v>
      </c>
      <c r="F19" s="155" t="s">
        <v>1598</v>
      </c>
      <c r="G19" s="155" t="s">
        <v>26</v>
      </c>
      <c r="H19" s="155" t="s">
        <v>62</v>
      </c>
      <c r="I19" s="155" t="s">
        <v>1643</v>
      </c>
      <c r="J19" s="155" t="s">
        <v>1600</v>
      </c>
      <c r="K19" s="156">
        <v>75000</v>
      </c>
      <c r="L19" s="156">
        <v>121000</v>
      </c>
      <c r="M19" s="157">
        <v>75000</v>
      </c>
      <c r="N19" s="156">
        <v>121000</v>
      </c>
      <c r="O19" s="158">
        <f t="shared" si="0"/>
        <v>0</v>
      </c>
      <c r="P19" s="159">
        <f t="shared" si="1"/>
        <v>0</v>
      </c>
    </row>
    <row r="20" spans="1:16" s="160" customFormat="1" x14ac:dyDescent="0.25">
      <c r="A20" s="155" t="s">
        <v>1644</v>
      </c>
      <c r="B20" s="155">
        <v>1</v>
      </c>
      <c r="C20" s="155" t="s">
        <v>1645</v>
      </c>
      <c r="D20" s="155" t="s">
        <v>1646</v>
      </c>
      <c r="E20" s="155">
        <v>1</v>
      </c>
      <c r="F20" s="155" t="s">
        <v>1598</v>
      </c>
      <c r="G20" s="155" t="s">
        <v>26</v>
      </c>
      <c r="H20" s="155" t="s">
        <v>62</v>
      </c>
      <c r="I20" s="155" t="s">
        <v>1647</v>
      </c>
      <c r="J20" s="155" t="s">
        <v>1600</v>
      </c>
      <c r="K20" s="156">
        <v>41890</v>
      </c>
      <c r="L20" s="156">
        <v>41890</v>
      </c>
      <c r="M20" s="157">
        <v>41890</v>
      </c>
      <c r="N20" s="156">
        <v>41890</v>
      </c>
      <c r="O20" s="158">
        <f t="shared" si="0"/>
        <v>0</v>
      </c>
      <c r="P20" s="159">
        <f t="shared" si="1"/>
        <v>0</v>
      </c>
    </row>
    <row r="21" spans="1:16" s="160" customFormat="1" x14ac:dyDescent="0.25">
      <c r="A21" s="155" t="s">
        <v>1648</v>
      </c>
      <c r="B21" s="155"/>
      <c r="C21" s="155" t="s">
        <v>1649</v>
      </c>
      <c r="D21" s="155" t="s">
        <v>332</v>
      </c>
      <c r="E21" s="155">
        <v>1</v>
      </c>
      <c r="F21" s="155" t="s">
        <v>1598</v>
      </c>
      <c r="G21" s="155" t="s">
        <v>26</v>
      </c>
      <c r="H21" s="155" t="s">
        <v>62</v>
      </c>
      <c r="I21" s="155" t="s">
        <v>1625</v>
      </c>
      <c r="J21" s="155" t="s">
        <v>1600</v>
      </c>
      <c r="K21" s="156">
        <v>150000</v>
      </c>
      <c r="L21" s="156">
        <v>170000</v>
      </c>
      <c r="M21" s="157">
        <v>150000</v>
      </c>
      <c r="N21" s="156">
        <v>170000</v>
      </c>
      <c r="O21" s="158">
        <f t="shared" si="0"/>
        <v>0</v>
      </c>
      <c r="P21" s="159">
        <f t="shared" si="1"/>
        <v>0</v>
      </c>
    </row>
    <row r="22" spans="1:16" s="160" customFormat="1" x14ac:dyDescent="0.25">
      <c r="A22" s="155" t="s">
        <v>1650</v>
      </c>
      <c r="B22" s="155">
        <v>1</v>
      </c>
      <c r="C22" s="155" t="s">
        <v>1651</v>
      </c>
      <c r="D22" s="155" t="s">
        <v>1652</v>
      </c>
      <c r="E22" s="155">
        <v>1</v>
      </c>
      <c r="F22" s="155" t="s">
        <v>1598</v>
      </c>
      <c r="G22" s="155" t="s">
        <v>26</v>
      </c>
      <c r="H22" s="155" t="s">
        <v>62</v>
      </c>
      <c r="I22" s="155" t="s">
        <v>1625</v>
      </c>
      <c r="J22" s="155" t="s">
        <v>1600</v>
      </c>
      <c r="K22" s="156">
        <v>150000</v>
      </c>
      <c r="L22" s="156">
        <v>209109</v>
      </c>
      <c r="M22" s="157">
        <v>150000</v>
      </c>
      <c r="N22" s="156">
        <v>209109</v>
      </c>
      <c r="O22" s="158">
        <f t="shared" si="0"/>
        <v>0</v>
      </c>
      <c r="P22" s="159">
        <f t="shared" si="1"/>
        <v>0</v>
      </c>
    </row>
    <row r="23" spans="1:16" s="160" customFormat="1" x14ac:dyDescent="0.25">
      <c r="A23" s="155" t="s">
        <v>1653</v>
      </c>
      <c r="B23" s="155">
        <v>1</v>
      </c>
      <c r="C23" s="155" t="s">
        <v>1654</v>
      </c>
      <c r="D23" s="155" t="s">
        <v>1624</v>
      </c>
      <c r="E23" s="155">
        <v>1</v>
      </c>
      <c r="F23" s="155" t="s">
        <v>1598</v>
      </c>
      <c r="G23" s="155" t="s">
        <v>26</v>
      </c>
      <c r="H23" s="155" t="s">
        <v>62</v>
      </c>
      <c r="I23" s="155" t="s">
        <v>1655</v>
      </c>
      <c r="J23" s="155" t="s">
        <v>1600</v>
      </c>
      <c r="K23" s="156">
        <v>150000</v>
      </c>
      <c r="L23" s="156">
        <v>356925</v>
      </c>
      <c r="M23" s="157">
        <v>150000</v>
      </c>
      <c r="N23" s="156">
        <v>356925</v>
      </c>
      <c r="O23" s="158">
        <f t="shared" si="0"/>
        <v>0</v>
      </c>
      <c r="P23" s="159">
        <f t="shared" si="1"/>
        <v>0</v>
      </c>
    </row>
    <row r="24" spans="1:16" s="160" customFormat="1" x14ac:dyDescent="0.25">
      <c r="A24" s="155" t="s">
        <v>1656</v>
      </c>
      <c r="B24" s="155">
        <v>1</v>
      </c>
      <c r="C24" s="155" t="s">
        <v>1657</v>
      </c>
      <c r="D24" s="155" t="s">
        <v>332</v>
      </c>
      <c r="E24" s="155">
        <v>1</v>
      </c>
      <c r="F24" s="155" t="s">
        <v>1598</v>
      </c>
      <c r="G24" s="155" t="s">
        <v>26</v>
      </c>
      <c r="H24" s="155" t="s">
        <v>62</v>
      </c>
      <c r="I24" s="155" t="s">
        <v>1658</v>
      </c>
      <c r="J24" s="155" t="s">
        <v>1600</v>
      </c>
      <c r="K24" s="156">
        <v>21250</v>
      </c>
      <c r="L24" s="156">
        <v>33250</v>
      </c>
      <c r="M24" s="157">
        <v>21250</v>
      </c>
      <c r="N24" s="156">
        <v>33250</v>
      </c>
      <c r="O24" s="158">
        <f t="shared" si="0"/>
        <v>0</v>
      </c>
      <c r="P24" s="159">
        <f t="shared" si="1"/>
        <v>0</v>
      </c>
    </row>
    <row r="25" spans="1:16" s="160" customFormat="1" x14ac:dyDescent="0.25">
      <c r="A25" s="155" t="s">
        <v>1659</v>
      </c>
      <c r="B25" s="155">
        <v>1</v>
      </c>
      <c r="C25" s="155" t="s">
        <v>1660</v>
      </c>
      <c r="D25" s="155" t="s">
        <v>378</v>
      </c>
      <c r="E25" s="155">
        <v>1</v>
      </c>
      <c r="F25" s="155" t="s">
        <v>1598</v>
      </c>
      <c r="G25" s="155" t="s">
        <v>26</v>
      </c>
      <c r="H25" s="155" t="s">
        <v>94</v>
      </c>
      <c r="I25" s="155" t="s">
        <v>94</v>
      </c>
      <c r="J25" s="155" t="s">
        <v>1600</v>
      </c>
      <c r="K25" s="156">
        <v>112500</v>
      </c>
      <c r="L25" s="156">
        <v>112500</v>
      </c>
      <c r="M25" s="157">
        <v>112500</v>
      </c>
      <c r="N25" s="156">
        <v>112500</v>
      </c>
      <c r="O25" s="158">
        <f t="shared" si="0"/>
        <v>0</v>
      </c>
      <c r="P25" s="159">
        <f t="shared" si="1"/>
        <v>0</v>
      </c>
    </row>
    <row r="26" spans="1:16" s="160" customFormat="1" x14ac:dyDescent="0.25">
      <c r="A26" s="155" t="s">
        <v>1661</v>
      </c>
      <c r="B26" s="155">
        <v>1</v>
      </c>
      <c r="C26" s="155" t="s">
        <v>1662</v>
      </c>
      <c r="D26" s="155" t="s">
        <v>332</v>
      </c>
      <c r="E26" s="155">
        <v>1</v>
      </c>
      <c r="F26" s="155" t="s">
        <v>1598</v>
      </c>
      <c r="G26" s="155" t="s">
        <v>26</v>
      </c>
      <c r="H26" s="155" t="s">
        <v>94</v>
      </c>
      <c r="I26" s="155" t="s">
        <v>1424</v>
      </c>
      <c r="J26" s="155" t="s">
        <v>1600</v>
      </c>
      <c r="K26" s="156">
        <v>21000</v>
      </c>
      <c r="L26" s="156">
        <v>25175</v>
      </c>
      <c r="M26" s="157">
        <v>21000</v>
      </c>
      <c r="N26" s="156">
        <v>25175</v>
      </c>
      <c r="O26" s="158">
        <f t="shared" si="0"/>
        <v>0</v>
      </c>
      <c r="P26" s="159">
        <f t="shared" si="1"/>
        <v>0</v>
      </c>
    </row>
    <row r="27" spans="1:16" s="160" customFormat="1" x14ac:dyDescent="0.25">
      <c r="A27" s="155" t="s">
        <v>1663</v>
      </c>
      <c r="B27" s="155">
        <v>1</v>
      </c>
      <c r="C27" s="155" t="s">
        <v>1664</v>
      </c>
      <c r="D27" s="155" t="s">
        <v>332</v>
      </c>
      <c r="E27" s="155">
        <v>1</v>
      </c>
      <c r="F27" s="155" t="s">
        <v>1598</v>
      </c>
      <c r="G27" s="155" t="s">
        <v>26</v>
      </c>
      <c r="H27" s="155" t="s">
        <v>94</v>
      </c>
      <c r="I27" s="155" t="s">
        <v>1665</v>
      </c>
      <c r="J27" s="155" t="s">
        <v>1600</v>
      </c>
      <c r="K27" s="156">
        <v>9000</v>
      </c>
      <c r="L27" s="156">
        <v>9000</v>
      </c>
      <c r="M27" s="157">
        <v>9000</v>
      </c>
      <c r="N27" s="156">
        <v>9000</v>
      </c>
      <c r="O27" s="158">
        <f t="shared" si="0"/>
        <v>0</v>
      </c>
      <c r="P27" s="159">
        <f t="shared" si="1"/>
        <v>0</v>
      </c>
    </row>
    <row r="28" spans="1:16" s="160" customFormat="1" x14ac:dyDescent="0.25">
      <c r="A28" s="155" t="s">
        <v>1666</v>
      </c>
      <c r="B28" s="155">
        <v>1</v>
      </c>
      <c r="C28" s="155" t="s">
        <v>1667</v>
      </c>
      <c r="D28" s="155" t="s">
        <v>1668</v>
      </c>
      <c r="E28" s="155">
        <v>1</v>
      </c>
      <c r="F28" s="155" t="s">
        <v>1598</v>
      </c>
      <c r="G28" s="155" t="s">
        <v>26</v>
      </c>
      <c r="H28" s="155" t="s">
        <v>94</v>
      </c>
      <c r="I28" s="155" t="s">
        <v>1424</v>
      </c>
      <c r="J28" s="155" t="s">
        <v>1600</v>
      </c>
      <c r="K28" s="161">
        <v>75000</v>
      </c>
      <c r="L28" s="161">
        <v>75000</v>
      </c>
      <c r="M28" s="157">
        <v>75000</v>
      </c>
      <c r="N28" s="161">
        <v>75000</v>
      </c>
      <c r="O28" s="158">
        <f t="shared" si="0"/>
        <v>0</v>
      </c>
      <c r="P28" s="159">
        <f t="shared" si="1"/>
        <v>0</v>
      </c>
    </row>
    <row r="29" spans="1:16" s="160" customFormat="1" x14ac:dyDescent="0.25">
      <c r="A29" s="155" t="s">
        <v>1669</v>
      </c>
      <c r="B29" s="155">
        <v>1</v>
      </c>
      <c r="C29" s="155" t="s">
        <v>1670</v>
      </c>
      <c r="D29" s="155" t="s">
        <v>1639</v>
      </c>
      <c r="E29" s="155">
        <v>1</v>
      </c>
      <c r="F29" s="155" t="s">
        <v>1598</v>
      </c>
      <c r="G29" s="155" t="s">
        <v>26</v>
      </c>
      <c r="H29" s="155" t="s">
        <v>94</v>
      </c>
      <c r="I29" s="155" t="s">
        <v>1671</v>
      </c>
      <c r="J29" s="155" t="s">
        <v>1600</v>
      </c>
      <c r="K29" s="156">
        <v>35000</v>
      </c>
      <c r="L29" s="156">
        <v>42548</v>
      </c>
      <c r="M29" s="157">
        <v>35000</v>
      </c>
      <c r="N29" s="156">
        <v>42548</v>
      </c>
      <c r="O29" s="158">
        <f t="shared" si="0"/>
        <v>0</v>
      </c>
      <c r="P29" s="159">
        <f t="shared" si="1"/>
        <v>0</v>
      </c>
    </row>
    <row r="30" spans="1:16" s="160" customFormat="1" x14ac:dyDescent="0.25">
      <c r="A30" s="155" t="s">
        <v>1672</v>
      </c>
      <c r="B30" s="155">
        <v>1</v>
      </c>
      <c r="C30" s="155" t="s">
        <v>1673</v>
      </c>
      <c r="D30" s="155" t="s">
        <v>1607</v>
      </c>
      <c r="E30" s="155">
        <v>1</v>
      </c>
      <c r="F30" s="155" t="s">
        <v>1598</v>
      </c>
      <c r="G30" s="155" t="s">
        <v>26</v>
      </c>
      <c r="H30" s="155" t="s">
        <v>94</v>
      </c>
      <c r="I30" s="155" t="s">
        <v>1424</v>
      </c>
      <c r="J30" s="155" t="s">
        <v>1600</v>
      </c>
      <c r="K30" s="156">
        <v>75000</v>
      </c>
      <c r="L30" s="156">
        <v>75000</v>
      </c>
      <c r="M30" s="157">
        <v>75000</v>
      </c>
      <c r="N30" s="156">
        <v>75000</v>
      </c>
      <c r="O30" s="158">
        <f t="shared" si="0"/>
        <v>0</v>
      </c>
      <c r="P30" s="159">
        <f t="shared" si="1"/>
        <v>0</v>
      </c>
    </row>
    <row r="31" spans="1:16" s="160" customFormat="1" x14ac:dyDescent="0.25">
      <c r="A31" s="155" t="s">
        <v>1674</v>
      </c>
      <c r="B31" s="155">
        <v>1</v>
      </c>
      <c r="C31" s="155" t="s">
        <v>1675</v>
      </c>
      <c r="D31" s="155" t="s">
        <v>1676</v>
      </c>
      <c r="E31" s="155">
        <v>1</v>
      </c>
      <c r="F31" s="155" t="s">
        <v>1598</v>
      </c>
      <c r="G31" s="155" t="s">
        <v>26</v>
      </c>
      <c r="H31" s="155" t="s">
        <v>94</v>
      </c>
      <c r="I31" s="155" t="s">
        <v>1424</v>
      </c>
      <c r="J31" s="155" t="s">
        <v>1600</v>
      </c>
      <c r="K31" s="156">
        <v>150000</v>
      </c>
      <c r="L31" s="156">
        <v>150000</v>
      </c>
      <c r="M31" s="157">
        <v>150000</v>
      </c>
      <c r="N31" s="156">
        <v>150000</v>
      </c>
      <c r="O31" s="158">
        <f t="shared" si="0"/>
        <v>0</v>
      </c>
      <c r="P31" s="159">
        <f t="shared" si="1"/>
        <v>0</v>
      </c>
    </row>
    <row r="32" spans="1:16" s="160" customFormat="1" x14ac:dyDescent="0.25">
      <c r="A32" s="155" t="s">
        <v>1677</v>
      </c>
      <c r="B32" s="155">
        <v>1</v>
      </c>
      <c r="C32" s="155" t="s">
        <v>1678</v>
      </c>
      <c r="D32" s="155" t="s">
        <v>1676</v>
      </c>
      <c r="E32" s="155">
        <v>1</v>
      </c>
      <c r="F32" s="155" t="s">
        <v>1598</v>
      </c>
      <c r="G32" s="155" t="s">
        <v>26</v>
      </c>
      <c r="H32" s="155" t="s">
        <v>94</v>
      </c>
      <c r="I32" s="155" t="s">
        <v>1424</v>
      </c>
      <c r="J32" s="155" t="s">
        <v>1600</v>
      </c>
      <c r="K32" s="156">
        <v>135000</v>
      </c>
      <c r="L32" s="156">
        <v>135000</v>
      </c>
      <c r="M32" s="157">
        <v>135000</v>
      </c>
      <c r="N32" s="156">
        <v>135000</v>
      </c>
      <c r="O32" s="158">
        <f t="shared" si="0"/>
        <v>0</v>
      </c>
      <c r="P32" s="159">
        <f t="shared" si="1"/>
        <v>0</v>
      </c>
    </row>
    <row r="33" spans="1:16" s="160" customFormat="1" x14ac:dyDescent="0.25">
      <c r="A33" s="155" t="s">
        <v>1679</v>
      </c>
      <c r="B33" s="155">
        <v>1</v>
      </c>
      <c r="C33" s="155" t="s">
        <v>1680</v>
      </c>
      <c r="D33" s="155" t="s">
        <v>1681</v>
      </c>
      <c r="E33" s="155">
        <v>1</v>
      </c>
      <c r="F33" s="155" t="s">
        <v>1598</v>
      </c>
      <c r="G33" s="155" t="s">
        <v>26</v>
      </c>
      <c r="H33" s="155" t="s">
        <v>94</v>
      </c>
      <c r="I33" s="155" t="s">
        <v>1682</v>
      </c>
      <c r="J33" s="155" t="s">
        <v>1600</v>
      </c>
      <c r="K33" s="156">
        <v>9000</v>
      </c>
      <c r="L33" s="156">
        <v>9000</v>
      </c>
      <c r="M33" s="157">
        <v>9000</v>
      </c>
      <c r="N33" s="156">
        <v>9000</v>
      </c>
      <c r="O33" s="158">
        <f t="shared" si="0"/>
        <v>0</v>
      </c>
      <c r="P33" s="159">
        <f t="shared" si="1"/>
        <v>0</v>
      </c>
    </row>
    <row r="34" spans="1:16" s="160" customFormat="1" x14ac:dyDescent="0.25">
      <c r="A34" s="155" t="s">
        <v>1683</v>
      </c>
      <c r="B34" s="155">
        <v>1</v>
      </c>
      <c r="C34" s="155" t="s">
        <v>1684</v>
      </c>
      <c r="D34" s="155" t="s">
        <v>1685</v>
      </c>
      <c r="E34" s="155">
        <v>1</v>
      </c>
      <c r="F34" s="155" t="s">
        <v>1598</v>
      </c>
      <c r="G34" s="155" t="s">
        <v>26</v>
      </c>
      <c r="H34" s="155" t="s">
        <v>94</v>
      </c>
      <c r="I34" s="155" t="s">
        <v>1424</v>
      </c>
      <c r="J34" s="155" t="s">
        <v>1600</v>
      </c>
      <c r="K34" s="156">
        <v>14400</v>
      </c>
      <c r="L34" s="156">
        <v>14400</v>
      </c>
      <c r="M34" s="157">
        <v>14400</v>
      </c>
      <c r="N34" s="156">
        <v>14400</v>
      </c>
      <c r="O34" s="158">
        <f t="shared" si="0"/>
        <v>0</v>
      </c>
      <c r="P34" s="159">
        <f t="shared" si="1"/>
        <v>0</v>
      </c>
    </row>
    <row r="35" spans="1:16" s="160" customFormat="1" x14ac:dyDescent="0.25">
      <c r="A35" s="155" t="s">
        <v>1686</v>
      </c>
      <c r="B35" s="155">
        <v>1</v>
      </c>
      <c r="C35" s="155" t="s">
        <v>1684</v>
      </c>
      <c r="D35" s="155" t="s">
        <v>332</v>
      </c>
      <c r="E35" s="155">
        <v>1</v>
      </c>
      <c r="F35" s="155" t="s">
        <v>1598</v>
      </c>
      <c r="G35" s="155" t="s">
        <v>26</v>
      </c>
      <c r="H35" s="155" t="s">
        <v>94</v>
      </c>
      <c r="I35" s="155" t="s">
        <v>1424</v>
      </c>
      <c r="J35" s="155" t="s">
        <v>1600</v>
      </c>
      <c r="K35" s="156">
        <v>23850</v>
      </c>
      <c r="L35" s="156">
        <v>23850</v>
      </c>
      <c r="M35" s="157">
        <v>23850</v>
      </c>
      <c r="N35" s="156">
        <v>23850</v>
      </c>
      <c r="O35" s="158">
        <f t="shared" si="0"/>
        <v>0</v>
      </c>
      <c r="P35" s="159">
        <f t="shared" si="1"/>
        <v>0</v>
      </c>
    </row>
    <row r="36" spans="1:16" s="160" customFormat="1" x14ac:dyDescent="0.25">
      <c r="A36" s="155" t="s">
        <v>1687</v>
      </c>
      <c r="B36" s="155">
        <v>1</v>
      </c>
      <c r="C36" s="155" t="s">
        <v>1688</v>
      </c>
      <c r="D36" s="155" t="s">
        <v>1610</v>
      </c>
      <c r="E36" s="155">
        <v>1</v>
      </c>
      <c r="F36" s="155" t="s">
        <v>1598</v>
      </c>
      <c r="G36" s="155" t="s">
        <v>26</v>
      </c>
      <c r="H36" s="155" t="s">
        <v>94</v>
      </c>
      <c r="I36" s="155" t="s">
        <v>1665</v>
      </c>
      <c r="J36" s="155" t="s">
        <v>1600</v>
      </c>
      <c r="K36" s="156">
        <v>66340</v>
      </c>
      <c r="L36" s="156">
        <v>66340</v>
      </c>
      <c r="M36" s="157">
        <v>66340</v>
      </c>
      <c r="N36" s="156">
        <v>66340</v>
      </c>
      <c r="O36" s="158">
        <f t="shared" si="0"/>
        <v>0</v>
      </c>
      <c r="P36" s="159">
        <f t="shared" si="1"/>
        <v>0</v>
      </c>
    </row>
    <row r="37" spans="1:16" s="160" customFormat="1" x14ac:dyDescent="0.25">
      <c r="A37" s="155" t="s">
        <v>1689</v>
      </c>
      <c r="B37" s="155">
        <v>1</v>
      </c>
      <c r="C37" s="155" t="s">
        <v>1690</v>
      </c>
      <c r="D37" s="155" t="s">
        <v>1610</v>
      </c>
      <c r="E37" s="155">
        <v>1</v>
      </c>
      <c r="F37" s="155" t="s">
        <v>1598</v>
      </c>
      <c r="G37" s="155" t="s">
        <v>26</v>
      </c>
      <c r="H37" s="155" t="s">
        <v>94</v>
      </c>
      <c r="I37" s="155" t="s">
        <v>1691</v>
      </c>
      <c r="J37" s="155" t="s">
        <v>1600</v>
      </c>
      <c r="K37" s="156">
        <v>60000</v>
      </c>
      <c r="L37" s="156">
        <v>60580</v>
      </c>
      <c r="M37" s="157">
        <v>60000</v>
      </c>
      <c r="N37" s="156">
        <v>60580</v>
      </c>
      <c r="O37" s="158">
        <f t="shared" ref="O37:O60" si="2">K37-M37</f>
        <v>0</v>
      </c>
      <c r="P37" s="159">
        <f t="shared" ref="P37:P60" si="3">L37-N37</f>
        <v>0</v>
      </c>
    </row>
    <row r="38" spans="1:16" s="160" customFormat="1" x14ac:dyDescent="0.25">
      <c r="A38" s="155" t="s">
        <v>1692</v>
      </c>
      <c r="B38" s="155">
        <v>1</v>
      </c>
      <c r="C38" s="155" t="s">
        <v>1693</v>
      </c>
      <c r="D38" s="155" t="s">
        <v>1694</v>
      </c>
      <c r="E38" s="155">
        <v>1</v>
      </c>
      <c r="F38" s="155" t="s">
        <v>1598</v>
      </c>
      <c r="G38" s="155" t="s">
        <v>26</v>
      </c>
      <c r="H38" s="155" t="s">
        <v>94</v>
      </c>
      <c r="I38" s="155" t="s">
        <v>1426</v>
      </c>
      <c r="J38" s="155" t="s">
        <v>1600</v>
      </c>
      <c r="K38" s="156">
        <v>51601</v>
      </c>
      <c r="L38" s="156">
        <v>51601</v>
      </c>
      <c r="M38" s="157">
        <v>51601</v>
      </c>
      <c r="N38" s="156">
        <v>51601</v>
      </c>
      <c r="O38" s="158">
        <f t="shared" si="2"/>
        <v>0</v>
      </c>
      <c r="P38" s="159">
        <f t="shared" si="3"/>
        <v>0</v>
      </c>
    </row>
    <row r="39" spans="1:16" s="160" customFormat="1" x14ac:dyDescent="0.25">
      <c r="A39" s="155" t="s">
        <v>1695</v>
      </c>
      <c r="B39" s="155">
        <v>1</v>
      </c>
      <c r="C39" s="155" t="s">
        <v>1696</v>
      </c>
      <c r="D39" s="155" t="s">
        <v>1697</v>
      </c>
      <c r="E39" s="155">
        <v>1</v>
      </c>
      <c r="F39" s="155" t="s">
        <v>1598</v>
      </c>
      <c r="G39" s="155" t="s">
        <v>26</v>
      </c>
      <c r="H39" s="155" t="s">
        <v>85</v>
      </c>
      <c r="I39" s="155" t="s">
        <v>1698</v>
      </c>
      <c r="J39" s="155" t="s">
        <v>1600</v>
      </c>
      <c r="K39" s="156">
        <v>33250</v>
      </c>
      <c r="L39" s="156">
        <v>33250</v>
      </c>
      <c r="M39" s="157">
        <v>33250</v>
      </c>
      <c r="N39" s="156">
        <v>33250</v>
      </c>
      <c r="O39" s="158">
        <f t="shared" si="2"/>
        <v>0</v>
      </c>
      <c r="P39" s="159">
        <f t="shared" si="3"/>
        <v>0</v>
      </c>
    </row>
    <row r="40" spans="1:16" s="160" customFormat="1" x14ac:dyDescent="0.25">
      <c r="A40" s="155" t="s">
        <v>1699</v>
      </c>
      <c r="B40" s="155">
        <v>1</v>
      </c>
      <c r="C40" s="155" t="s">
        <v>1700</v>
      </c>
      <c r="D40" s="155" t="s">
        <v>1701</v>
      </c>
      <c r="E40" s="155">
        <v>1</v>
      </c>
      <c r="F40" s="155" t="s">
        <v>1598</v>
      </c>
      <c r="G40" s="155" t="s">
        <v>26</v>
      </c>
      <c r="H40" s="155" t="s">
        <v>85</v>
      </c>
      <c r="I40" s="155" t="s">
        <v>1702</v>
      </c>
      <c r="J40" s="155" t="s">
        <v>1600</v>
      </c>
      <c r="K40" s="156">
        <v>30635</v>
      </c>
      <c r="L40" s="156">
        <v>30635</v>
      </c>
      <c r="M40" s="157">
        <v>30635</v>
      </c>
      <c r="N40" s="156">
        <v>30635</v>
      </c>
      <c r="O40" s="158">
        <f t="shared" si="2"/>
        <v>0</v>
      </c>
      <c r="P40" s="159">
        <f t="shared" si="3"/>
        <v>0</v>
      </c>
    </row>
    <row r="41" spans="1:16" s="160" customFormat="1" x14ac:dyDescent="0.25">
      <c r="A41" s="155" t="s">
        <v>1703</v>
      </c>
      <c r="B41" s="155">
        <v>1</v>
      </c>
      <c r="C41" s="155" t="s">
        <v>1704</v>
      </c>
      <c r="D41" s="155" t="s">
        <v>1705</v>
      </c>
      <c r="E41" s="155">
        <v>1</v>
      </c>
      <c r="F41" s="155" t="s">
        <v>1598</v>
      </c>
      <c r="G41" s="155" t="s">
        <v>26</v>
      </c>
      <c r="H41" s="155" t="s">
        <v>85</v>
      </c>
      <c r="I41" s="155" t="s">
        <v>1706</v>
      </c>
      <c r="J41" s="155" t="s">
        <v>1600</v>
      </c>
      <c r="K41" s="156">
        <v>32500</v>
      </c>
      <c r="L41" s="156">
        <v>32500</v>
      </c>
      <c r="M41" s="157">
        <v>32500</v>
      </c>
      <c r="N41" s="156">
        <v>32500</v>
      </c>
      <c r="O41" s="158">
        <f t="shared" si="2"/>
        <v>0</v>
      </c>
      <c r="P41" s="159">
        <f t="shared" si="3"/>
        <v>0</v>
      </c>
    </row>
    <row r="42" spans="1:16" s="160" customFormat="1" x14ac:dyDescent="0.25">
      <c r="A42" s="155" t="s">
        <v>1707</v>
      </c>
      <c r="B42" s="155">
        <v>1</v>
      </c>
      <c r="C42" s="155" t="s">
        <v>1708</v>
      </c>
      <c r="D42" s="155" t="s">
        <v>1607</v>
      </c>
      <c r="E42" s="155">
        <v>1</v>
      </c>
      <c r="F42" s="155" t="s">
        <v>1598</v>
      </c>
      <c r="G42" s="155" t="s">
        <v>26</v>
      </c>
      <c r="H42" s="155" t="s">
        <v>85</v>
      </c>
      <c r="I42" s="155" t="s">
        <v>1709</v>
      </c>
      <c r="J42" s="155" t="s">
        <v>1600</v>
      </c>
      <c r="K42" s="156">
        <v>45600</v>
      </c>
      <c r="L42" s="156">
        <v>45600</v>
      </c>
      <c r="M42" s="157">
        <v>45600</v>
      </c>
      <c r="N42" s="156">
        <v>45600</v>
      </c>
      <c r="O42" s="158">
        <f t="shared" si="2"/>
        <v>0</v>
      </c>
      <c r="P42" s="159">
        <f t="shared" si="3"/>
        <v>0</v>
      </c>
    </row>
    <row r="43" spans="1:16" s="160" customFormat="1" x14ac:dyDescent="0.25">
      <c r="A43" s="155" t="s">
        <v>1710</v>
      </c>
      <c r="B43" s="155">
        <v>1</v>
      </c>
      <c r="C43" s="155" t="s">
        <v>1711</v>
      </c>
      <c r="D43" s="155" t="s">
        <v>1705</v>
      </c>
      <c r="E43" s="155">
        <v>1</v>
      </c>
      <c r="F43" s="155" t="s">
        <v>1598</v>
      </c>
      <c r="G43" s="155" t="s">
        <v>26</v>
      </c>
      <c r="H43" s="155" t="s">
        <v>85</v>
      </c>
      <c r="I43" s="155" t="s">
        <v>1712</v>
      </c>
      <c r="J43" s="155" t="s">
        <v>1600</v>
      </c>
      <c r="K43" s="156">
        <v>32500</v>
      </c>
      <c r="L43" s="156">
        <v>32500</v>
      </c>
      <c r="M43" s="157">
        <v>32500</v>
      </c>
      <c r="N43" s="156">
        <v>32500</v>
      </c>
      <c r="O43" s="158">
        <f t="shared" si="2"/>
        <v>0</v>
      </c>
      <c r="P43" s="159">
        <f t="shared" si="3"/>
        <v>0</v>
      </c>
    </row>
    <row r="44" spans="1:16" s="160" customFormat="1" x14ac:dyDescent="0.25">
      <c r="A44" s="155" t="s">
        <v>1713</v>
      </c>
      <c r="B44" s="155">
        <v>1</v>
      </c>
      <c r="C44" s="155" t="s">
        <v>1714</v>
      </c>
      <c r="D44" s="155" t="s">
        <v>1715</v>
      </c>
      <c r="E44" s="155">
        <v>1</v>
      </c>
      <c r="F44" s="155" t="s">
        <v>1598</v>
      </c>
      <c r="G44" s="155" t="s">
        <v>26</v>
      </c>
      <c r="H44" s="155" t="s">
        <v>85</v>
      </c>
      <c r="I44" s="155" t="s">
        <v>1712</v>
      </c>
      <c r="J44" s="155" t="s">
        <v>1600</v>
      </c>
      <c r="K44" s="156">
        <v>12000</v>
      </c>
      <c r="L44" s="156">
        <v>12000</v>
      </c>
      <c r="M44" s="157">
        <v>12000</v>
      </c>
      <c r="N44" s="156">
        <v>12000</v>
      </c>
      <c r="O44" s="158">
        <f t="shared" si="2"/>
        <v>0</v>
      </c>
      <c r="P44" s="159">
        <f t="shared" si="3"/>
        <v>0</v>
      </c>
    </row>
    <row r="45" spans="1:16" s="160" customFormat="1" x14ac:dyDescent="0.25">
      <c r="A45" s="155" t="s">
        <v>1716</v>
      </c>
      <c r="B45" s="155">
        <v>1</v>
      </c>
      <c r="C45" s="155" t="s">
        <v>1717</v>
      </c>
      <c r="D45" s="155" t="s">
        <v>1718</v>
      </c>
      <c r="E45" s="155">
        <v>1</v>
      </c>
      <c r="F45" s="155" t="s">
        <v>1598</v>
      </c>
      <c r="G45" s="155" t="s">
        <v>26</v>
      </c>
      <c r="H45" s="155" t="s">
        <v>85</v>
      </c>
      <c r="I45" s="155" t="s">
        <v>1712</v>
      </c>
      <c r="J45" s="155" t="s">
        <v>1600</v>
      </c>
      <c r="K45" s="156">
        <v>29500</v>
      </c>
      <c r="L45" s="156">
        <v>29500</v>
      </c>
      <c r="M45" s="157">
        <v>29500</v>
      </c>
      <c r="N45" s="156">
        <v>29500</v>
      </c>
      <c r="O45" s="158">
        <f t="shared" si="2"/>
        <v>0</v>
      </c>
      <c r="P45" s="159">
        <f t="shared" si="3"/>
        <v>0</v>
      </c>
    </row>
    <row r="46" spans="1:16" s="160" customFormat="1" x14ac:dyDescent="0.25">
      <c r="A46" s="155" t="s">
        <v>1719</v>
      </c>
      <c r="B46" s="155">
        <v>1</v>
      </c>
      <c r="C46" s="155" t="s">
        <v>1720</v>
      </c>
      <c r="D46" s="155" t="s">
        <v>1721</v>
      </c>
      <c r="E46" s="155">
        <v>1</v>
      </c>
      <c r="F46" s="155" t="s">
        <v>1598</v>
      </c>
      <c r="G46" s="155" t="s">
        <v>26</v>
      </c>
      <c r="H46" s="155" t="s">
        <v>85</v>
      </c>
      <c r="I46" s="155" t="s">
        <v>1429</v>
      </c>
      <c r="J46" s="155" t="s">
        <v>1600</v>
      </c>
      <c r="K46" s="156">
        <v>75000</v>
      </c>
      <c r="L46" s="156">
        <v>75000</v>
      </c>
      <c r="M46" s="157">
        <v>75000</v>
      </c>
      <c r="N46" s="156">
        <v>75000</v>
      </c>
      <c r="O46" s="158">
        <f t="shared" si="2"/>
        <v>0</v>
      </c>
      <c r="P46" s="159">
        <f t="shared" si="3"/>
        <v>0</v>
      </c>
    </row>
    <row r="47" spans="1:16" s="160" customFormat="1" x14ac:dyDescent="0.25">
      <c r="A47" s="155" t="s">
        <v>1722</v>
      </c>
      <c r="B47" s="155">
        <v>1</v>
      </c>
      <c r="C47" s="155" t="s">
        <v>1723</v>
      </c>
      <c r="D47" s="155" t="s">
        <v>1724</v>
      </c>
      <c r="E47" s="155">
        <v>1</v>
      </c>
      <c r="F47" s="155" t="s">
        <v>1598</v>
      </c>
      <c r="G47" s="155" t="s">
        <v>26</v>
      </c>
      <c r="H47" s="155" t="s">
        <v>85</v>
      </c>
      <c r="I47" s="155" t="s">
        <v>1429</v>
      </c>
      <c r="J47" s="155" t="s">
        <v>1600</v>
      </c>
      <c r="K47" s="156">
        <v>75000</v>
      </c>
      <c r="L47" s="156">
        <v>75000</v>
      </c>
      <c r="M47" s="157">
        <v>75000</v>
      </c>
      <c r="N47" s="156">
        <v>75000</v>
      </c>
      <c r="O47" s="158">
        <f t="shared" si="2"/>
        <v>0</v>
      </c>
      <c r="P47" s="159">
        <f t="shared" si="3"/>
        <v>0</v>
      </c>
    </row>
    <row r="48" spans="1:16" s="160" customFormat="1" x14ac:dyDescent="0.25">
      <c r="A48" s="155" t="s">
        <v>1725</v>
      </c>
      <c r="B48" s="155">
        <v>1</v>
      </c>
      <c r="C48" s="155" t="s">
        <v>1726</v>
      </c>
      <c r="D48" s="155" t="s">
        <v>1727</v>
      </c>
      <c r="E48" s="155">
        <v>1</v>
      </c>
      <c r="F48" s="155" t="s">
        <v>1598</v>
      </c>
      <c r="G48" s="155" t="s">
        <v>26</v>
      </c>
      <c r="H48" s="155" t="s">
        <v>85</v>
      </c>
      <c r="I48" s="155" t="s">
        <v>1728</v>
      </c>
      <c r="J48" s="155" t="s">
        <v>1600</v>
      </c>
      <c r="K48" s="156">
        <v>75000</v>
      </c>
      <c r="L48" s="156">
        <v>75000</v>
      </c>
      <c r="M48" s="157">
        <v>75000</v>
      </c>
      <c r="N48" s="156">
        <v>75000</v>
      </c>
      <c r="O48" s="158">
        <f t="shared" si="2"/>
        <v>0</v>
      </c>
      <c r="P48" s="159">
        <f t="shared" si="3"/>
        <v>0</v>
      </c>
    </row>
    <row r="49" spans="1:16" s="160" customFormat="1" x14ac:dyDescent="0.25">
      <c r="A49" s="155" t="s">
        <v>1729</v>
      </c>
      <c r="B49" s="155">
        <v>1</v>
      </c>
      <c r="C49" s="155" t="s">
        <v>1730</v>
      </c>
      <c r="D49" s="155" t="s">
        <v>1731</v>
      </c>
      <c r="E49" s="155">
        <v>1</v>
      </c>
      <c r="F49" s="155" t="s">
        <v>1598</v>
      </c>
      <c r="G49" s="155" t="s">
        <v>26</v>
      </c>
      <c r="H49" s="155" t="s">
        <v>85</v>
      </c>
      <c r="I49" s="155" t="s">
        <v>1429</v>
      </c>
      <c r="J49" s="155" t="s">
        <v>1600</v>
      </c>
      <c r="K49" s="156">
        <v>8580</v>
      </c>
      <c r="L49" s="156">
        <v>8580</v>
      </c>
      <c r="M49" s="157">
        <v>8580</v>
      </c>
      <c r="N49" s="156">
        <v>8580</v>
      </c>
      <c r="O49" s="158">
        <f t="shared" si="2"/>
        <v>0</v>
      </c>
      <c r="P49" s="159">
        <f t="shared" si="3"/>
        <v>0</v>
      </c>
    </row>
    <row r="50" spans="1:16" s="160" customFormat="1" x14ac:dyDescent="0.25">
      <c r="A50" s="155" t="s">
        <v>1988</v>
      </c>
      <c r="B50" s="155">
        <v>1</v>
      </c>
      <c r="C50" s="155" t="s">
        <v>1989</v>
      </c>
      <c r="D50" s="155" t="s">
        <v>1990</v>
      </c>
      <c r="E50" s="155">
        <v>1</v>
      </c>
      <c r="F50" s="155" t="s">
        <v>1598</v>
      </c>
      <c r="G50" s="155" t="s">
        <v>26</v>
      </c>
      <c r="H50" s="155" t="s">
        <v>20</v>
      </c>
      <c r="I50" s="155" t="s">
        <v>20</v>
      </c>
      <c r="J50" s="155"/>
      <c r="K50" s="156">
        <v>104609</v>
      </c>
      <c r="L50" s="156">
        <v>0</v>
      </c>
      <c r="M50" s="157">
        <v>104609</v>
      </c>
      <c r="N50" s="156">
        <v>0</v>
      </c>
      <c r="O50" s="158">
        <f t="shared" si="2"/>
        <v>0</v>
      </c>
      <c r="P50" s="159">
        <f t="shared" si="3"/>
        <v>0</v>
      </c>
    </row>
    <row r="51" spans="1:16" s="160" customFormat="1" x14ac:dyDescent="0.25">
      <c r="A51" s="155" t="s">
        <v>2059</v>
      </c>
      <c r="B51" s="155"/>
      <c r="C51" s="155" t="s">
        <v>2060</v>
      </c>
      <c r="D51" s="155" t="s">
        <v>2061</v>
      </c>
      <c r="E51" s="155">
        <v>1</v>
      </c>
      <c r="F51" s="155" t="s">
        <v>1598</v>
      </c>
      <c r="G51" s="155" t="s">
        <v>26</v>
      </c>
      <c r="H51" s="155" t="s">
        <v>94</v>
      </c>
      <c r="I51" s="155" t="s">
        <v>1671</v>
      </c>
      <c r="J51" s="155" t="s">
        <v>1600</v>
      </c>
      <c r="K51" s="156">
        <v>21382</v>
      </c>
      <c r="L51" s="156">
        <v>21382</v>
      </c>
      <c r="M51" s="157">
        <v>21382</v>
      </c>
      <c r="N51" s="156">
        <v>21382</v>
      </c>
      <c r="O51" s="158">
        <f t="shared" si="2"/>
        <v>0</v>
      </c>
      <c r="P51" s="159">
        <f t="shared" si="3"/>
        <v>0</v>
      </c>
    </row>
    <row r="52" spans="1:16" s="160" customFormat="1" x14ac:dyDescent="0.25">
      <c r="A52" s="155" t="s">
        <v>2062</v>
      </c>
      <c r="B52" s="155"/>
      <c r="C52" s="155" t="s">
        <v>2063</v>
      </c>
      <c r="D52" s="155" t="s">
        <v>2064</v>
      </c>
      <c r="E52" s="155">
        <v>1</v>
      </c>
      <c r="F52" s="155" t="s">
        <v>1598</v>
      </c>
      <c r="G52" s="155" t="s">
        <v>26</v>
      </c>
      <c r="H52" s="155" t="s">
        <v>94</v>
      </c>
      <c r="I52" s="155" t="s">
        <v>1424</v>
      </c>
      <c r="J52" s="155" t="s">
        <v>1600</v>
      </c>
      <c r="K52" s="156">
        <v>25500</v>
      </c>
      <c r="L52" s="156">
        <v>25500</v>
      </c>
      <c r="M52" s="157">
        <v>25500</v>
      </c>
      <c r="N52" s="156">
        <v>25500</v>
      </c>
      <c r="O52" s="158">
        <f t="shared" si="2"/>
        <v>0</v>
      </c>
      <c r="P52" s="159">
        <f t="shared" si="3"/>
        <v>0</v>
      </c>
    </row>
    <row r="53" spans="1:16" s="160" customFormat="1" x14ac:dyDescent="0.25">
      <c r="A53" s="155" t="s">
        <v>2065</v>
      </c>
      <c r="B53" s="155"/>
      <c r="C53" s="155" t="s">
        <v>2066</v>
      </c>
      <c r="D53" s="155" t="s">
        <v>1813</v>
      </c>
      <c r="E53" s="155">
        <v>1</v>
      </c>
      <c r="F53" s="155" t="s">
        <v>1598</v>
      </c>
      <c r="G53" s="155" t="s">
        <v>26</v>
      </c>
      <c r="H53" s="155" t="s">
        <v>94</v>
      </c>
      <c r="I53" s="155" t="s">
        <v>1424</v>
      </c>
      <c r="J53" s="155" t="s">
        <v>1600</v>
      </c>
      <c r="K53" s="156">
        <v>37500</v>
      </c>
      <c r="L53" s="156">
        <v>37500</v>
      </c>
      <c r="M53" s="157">
        <v>37500</v>
      </c>
      <c r="N53" s="156">
        <v>37500</v>
      </c>
      <c r="O53" s="158">
        <f t="shared" si="2"/>
        <v>0</v>
      </c>
      <c r="P53" s="159">
        <f t="shared" si="3"/>
        <v>0</v>
      </c>
    </row>
    <row r="54" spans="1:16" s="160" customFormat="1" x14ac:dyDescent="0.25">
      <c r="A54" s="155" t="s">
        <v>2067</v>
      </c>
      <c r="B54" s="155"/>
      <c r="C54" s="155" t="s">
        <v>2068</v>
      </c>
      <c r="D54" s="155" t="s">
        <v>2069</v>
      </c>
      <c r="E54" s="155">
        <v>1</v>
      </c>
      <c r="F54" s="155" t="s">
        <v>1598</v>
      </c>
      <c r="G54" s="155" t="s">
        <v>26</v>
      </c>
      <c r="H54" s="155" t="s">
        <v>94</v>
      </c>
      <c r="I54" s="155" t="s">
        <v>2006</v>
      </c>
      <c r="J54" s="155" t="s">
        <v>1600</v>
      </c>
      <c r="K54" s="156">
        <v>36206</v>
      </c>
      <c r="L54" s="156">
        <v>45000</v>
      </c>
      <c r="M54" s="157">
        <v>36206</v>
      </c>
      <c r="N54" s="156">
        <v>45000</v>
      </c>
      <c r="O54" s="158">
        <f t="shared" si="2"/>
        <v>0</v>
      </c>
      <c r="P54" s="159">
        <f t="shared" si="3"/>
        <v>0</v>
      </c>
    </row>
    <row r="55" spans="1:16" s="160" customFormat="1" x14ac:dyDescent="0.25">
      <c r="A55" s="155" t="s">
        <v>2075</v>
      </c>
      <c r="B55" s="155">
        <v>1</v>
      </c>
      <c r="C55" s="155" t="s">
        <v>2076</v>
      </c>
      <c r="D55" s="155" t="s">
        <v>2077</v>
      </c>
      <c r="E55" s="155">
        <v>1</v>
      </c>
      <c r="F55" s="155" t="s">
        <v>1598</v>
      </c>
      <c r="G55" s="155" t="s">
        <v>26</v>
      </c>
      <c r="H55" s="155" t="s">
        <v>94</v>
      </c>
      <c r="I55" s="155" t="s">
        <v>1424</v>
      </c>
      <c r="J55" s="155" t="s">
        <v>1600</v>
      </c>
      <c r="K55" s="156">
        <v>115000</v>
      </c>
      <c r="L55" s="156">
        <v>115000</v>
      </c>
      <c r="M55" s="157">
        <v>115000</v>
      </c>
      <c r="N55" s="156">
        <v>115000</v>
      </c>
      <c r="O55" s="158">
        <f t="shared" si="2"/>
        <v>0</v>
      </c>
      <c r="P55" s="159">
        <f t="shared" si="3"/>
        <v>0</v>
      </c>
    </row>
    <row r="56" spans="1:16" s="160" customFormat="1" x14ac:dyDescent="0.25">
      <c r="A56" s="155" t="s">
        <v>2078</v>
      </c>
      <c r="B56" s="155">
        <v>1</v>
      </c>
      <c r="C56" s="155" t="s">
        <v>2012</v>
      </c>
      <c r="D56" s="155" t="s">
        <v>2079</v>
      </c>
      <c r="E56" s="155">
        <v>1</v>
      </c>
      <c r="F56" s="155" t="s">
        <v>1598</v>
      </c>
      <c r="G56" s="155" t="s">
        <v>26</v>
      </c>
      <c r="H56" s="155" t="s">
        <v>94</v>
      </c>
      <c r="I56" s="155" t="s">
        <v>1424</v>
      </c>
      <c r="J56" s="155" t="s">
        <v>1600</v>
      </c>
      <c r="K56" s="156">
        <v>135000</v>
      </c>
      <c r="L56" s="156">
        <v>135000</v>
      </c>
      <c r="M56" s="157">
        <v>135000</v>
      </c>
      <c r="N56" s="156">
        <v>135000</v>
      </c>
      <c r="O56" s="158">
        <f t="shared" si="2"/>
        <v>0</v>
      </c>
      <c r="P56" s="159">
        <f t="shared" si="3"/>
        <v>0</v>
      </c>
    </row>
    <row r="57" spans="1:16" s="160" customFormat="1" x14ac:dyDescent="0.25">
      <c r="A57" s="155" t="s">
        <v>2080</v>
      </c>
      <c r="B57" s="155">
        <v>1</v>
      </c>
      <c r="C57" s="155" t="s">
        <v>2081</v>
      </c>
      <c r="D57" s="155" t="s">
        <v>332</v>
      </c>
      <c r="E57" s="155">
        <v>1</v>
      </c>
      <c r="F57" s="155" t="s">
        <v>1598</v>
      </c>
      <c r="G57" s="155" t="s">
        <v>26</v>
      </c>
      <c r="H57" s="155" t="s">
        <v>94</v>
      </c>
      <c r="I57" s="155" t="s">
        <v>1424</v>
      </c>
      <c r="J57" s="155" t="s">
        <v>1600</v>
      </c>
      <c r="K57" s="156">
        <v>24438</v>
      </c>
      <c r="L57" s="156">
        <v>26925</v>
      </c>
      <c r="M57" s="157">
        <v>24438</v>
      </c>
      <c r="N57" s="156">
        <v>26925</v>
      </c>
      <c r="O57" s="158">
        <f t="shared" si="2"/>
        <v>0</v>
      </c>
      <c r="P57" s="159">
        <f t="shared" si="3"/>
        <v>0</v>
      </c>
    </row>
    <row r="58" spans="1:16" s="160" customFormat="1" x14ac:dyDescent="0.25">
      <c r="A58" s="155" t="s">
        <v>2111</v>
      </c>
      <c r="B58" s="155">
        <v>1</v>
      </c>
      <c r="C58" s="155" t="s">
        <v>2112</v>
      </c>
      <c r="D58" s="155" t="s">
        <v>2113</v>
      </c>
      <c r="E58" s="155">
        <v>1</v>
      </c>
      <c r="F58" s="155" t="s">
        <v>1598</v>
      </c>
      <c r="G58" s="155" t="s">
        <v>26</v>
      </c>
      <c r="H58" s="155" t="s">
        <v>94</v>
      </c>
      <c r="I58" s="155" t="s">
        <v>2114</v>
      </c>
      <c r="J58" s="155" t="s">
        <v>1600</v>
      </c>
      <c r="K58" s="156">
        <v>35000</v>
      </c>
      <c r="L58" s="156">
        <v>35000</v>
      </c>
      <c r="M58" s="157">
        <v>35000</v>
      </c>
      <c r="N58" s="156">
        <v>35000</v>
      </c>
      <c r="O58" s="158">
        <f t="shared" si="2"/>
        <v>0</v>
      </c>
      <c r="P58" s="159">
        <f t="shared" si="3"/>
        <v>0</v>
      </c>
    </row>
    <row r="59" spans="1:16" s="160" customFormat="1" x14ac:dyDescent="0.25">
      <c r="A59" s="155" t="s">
        <v>2115</v>
      </c>
      <c r="B59" s="155">
        <v>1</v>
      </c>
      <c r="C59" s="155" t="s">
        <v>2116</v>
      </c>
      <c r="D59" s="155" t="s">
        <v>2077</v>
      </c>
      <c r="E59" s="155">
        <v>1</v>
      </c>
      <c r="F59" s="155" t="s">
        <v>1598</v>
      </c>
      <c r="G59" s="155" t="s">
        <v>26</v>
      </c>
      <c r="H59" s="155" t="s">
        <v>94</v>
      </c>
      <c r="I59" s="155" t="s">
        <v>1427</v>
      </c>
      <c r="J59" s="155" t="s">
        <v>1600</v>
      </c>
      <c r="K59" s="156">
        <v>75000</v>
      </c>
      <c r="L59" s="156">
        <v>198000</v>
      </c>
      <c r="M59" s="157">
        <v>75000</v>
      </c>
      <c r="N59" s="156">
        <v>198000</v>
      </c>
      <c r="O59" s="158">
        <f t="shared" si="2"/>
        <v>0</v>
      </c>
      <c r="P59" s="159">
        <f t="shared" si="3"/>
        <v>0</v>
      </c>
    </row>
    <row r="60" spans="1:16" s="160" customFormat="1" x14ac:dyDescent="0.25">
      <c r="A60" s="171" t="s">
        <v>2117</v>
      </c>
      <c r="B60" s="171">
        <v>1</v>
      </c>
      <c r="C60" s="171" t="s">
        <v>2118</v>
      </c>
      <c r="D60" s="171" t="s">
        <v>1758</v>
      </c>
      <c r="E60" s="171">
        <v>1</v>
      </c>
      <c r="F60" s="171" t="s">
        <v>1598</v>
      </c>
      <c r="G60" s="171" t="s">
        <v>26</v>
      </c>
      <c r="H60" s="171" t="s">
        <v>94</v>
      </c>
      <c r="I60" s="171" t="s">
        <v>2006</v>
      </c>
      <c r="J60" s="171" t="s">
        <v>1600</v>
      </c>
      <c r="K60" s="172">
        <v>10624</v>
      </c>
      <c r="L60" s="172">
        <v>24750</v>
      </c>
      <c r="M60" s="173">
        <v>10624</v>
      </c>
      <c r="N60" s="172">
        <v>24750</v>
      </c>
      <c r="O60" s="174">
        <f t="shared" si="2"/>
        <v>0</v>
      </c>
      <c r="P60" s="175">
        <f t="shared" si="3"/>
        <v>0</v>
      </c>
    </row>
    <row r="61" spans="1:16" s="160" customFormat="1" ht="36" customHeight="1" x14ac:dyDescent="0.25">
      <c r="A61" s="177"/>
      <c r="B61" s="177"/>
      <c r="C61" s="177"/>
      <c r="D61" s="177"/>
      <c r="E61" s="177"/>
      <c r="F61" s="177"/>
      <c r="G61" s="177"/>
      <c r="H61" s="177"/>
      <c r="I61" s="177"/>
      <c r="J61" s="181" t="s">
        <v>21</v>
      </c>
      <c r="K61" s="147">
        <f>SUM(K5:K60)</f>
        <v>3683224</v>
      </c>
      <c r="L61" s="147">
        <f t="shared" ref="L61:P61" si="4">SUM(L5:L60)</f>
        <v>5469338</v>
      </c>
      <c r="M61" s="148">
        <f t="shared" si="4"/>
        <v>3683224</v>
      </c>
      <c r="N61" s="148">
        <f t="shared" si="4"/>
        <v>5469338</v>
      </c>
      <c r="O61" s="153">
        <f t="shared" si="4"/>
        <v>0</v>
      </c>
      <c r="P61" s="154">
        <f t="shared" si="4"/>
        <v>0</v>
      </c>
    </row>
    <row r="62" spans="1:16" s="160" customFormat="1" ht="36" customHeight="1" x14ac:dyDescent="0.25">
      <c r="A62" s="177"/>
      <c r="B62" s="177"/>
      <c r="C62" s="177"/>
      <c r="D62" s="177"/>
      <c r="E62" s="177"/>
      <c r="F62" s="177"/>
      <c r="G62" s="177"/>
      <c r="H62" s="177"/>
      <c r="I62" s="177"/>
      <c r="J62" s="182"/>
      <c r="K62" s="183"/>
      <c r="L62" s="183"/>
      <c r="M62" s="183"/>
      <c r="N62" s="183"/>
      <c r="O62" s="184"/>
      <c r="P62" s="185"/>
    </row>
    <row r="63" spans="1:16" customFormat="1" ht="33" customHeight="1" x14ac:dyDescent="0.35">
      <c r="A63" s="214" t="s">
        <v>1787</v>
      </c>
      <c r="B63" s="215"/>
      <c r="C63" s="215"/>
      <c r="D63" s="215"/>
      <c r="E63" s="215"/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</row>
    <row r="64" spans="1:16" s="160" customFormat="1" ht="30" x14ac:dyDescent="0.25">
      <c r="A64" s="145" t="s">
        <v>1414</v>
      </c>
      <c r="B64" s="145" t="s">
        <v>1437</v>
      </c>
      <c r="C64" s="145" t="s">
        <v>1415</v>
      </c>
      <c r="D64" s="145" t="s">
        <v>1592</v>
      </c>
      <c r="E64" s="145" t="s">
        <v>1417</v>
      </c>
      <c r="F64" s="145" t="s">
        <v>1438</v>
      </c>
      <c r="G64" s="145" t="s">
        <v>1418</v>
      </c>
      <c r="H64" s="145" t="s">
        <v>1420</v>
      </c>
      <c r="I64" s="146" t="s">
        <v>1419</v>
      </c>
      <c r="J64" s="146" t="s">
        <v>1421</v>
      </c>
      <c r="K64" s="147" t="s">
        <v>1422</v>
      </c>
      <c r="L64" s="147" t="s">
        <v>1423</v>
      </c>
      <c r="M64" s="148" t="s">
        <v>1593</v>
      </c>
      <c r="N64" s="148" t="s">
        <v>1594</v>
      </c>
      <c r="O64" s="153" t="s">
        <v>1595</v>
      </c>
      <c r="P64" s="154" t="s">
        <v>2132</v>
      </c>
    </row>
    <row r="65" spans="1:16" s="160" customFormat="1" x14ac:dyDescent="0.25">
      <c r="A65" s="167" t="s">
        <v>1784</v>
      </c>
      <c r="B65" s="167">
        <v>1</v>
      </c>
      <c r="C65" s="167" t="s">
        <v>1785</v>
      </c>
      <c r="D65" s="167" t="s">
        <v>1786</v>
      </c>
      <c r="E65" s="167">
        <v>1</v>
      </c>
      <c r="F65" s="167" t="s">
        <v>1598</v>
      </c>
      <c r="G65" s="167" t="s">
        <v>1787</v>
      </c>
      <c r="H65" s="167" t="s">
        <v>62</v>
      </c>
      <c r="I65" s="167" t="s">
        <v>1788</v>
      </c>
      <c r="J65" s="167" t="s">
        <v>1600</v>
      </c>
      <c r="K65" s="168">
        <v>500000</v>
      </c>
      <c r="L65" s="168">
        <v>3734752</v>
      </c>
      <c r="M65" s="168">
        <v>500000</v>
      </c>
      <c r="N65" s="168">
        <v>3734752</v>
      </c>
      <c r="O65" s="176">
        <f t="shared" ref="O65:P68" si="5">K65-M65</f>
        <v>0</v>
      </c>
      <c r="P65" s="170">
        <f t="shared" si="5"/>
        <v>0</v>
      </c>
    </row>
    <row r="66" spans="1:16" s="160" customFormat="1" x14ac:dyDescent="0.25">
      <c r="A66" s="155" t="s">
        <v>1993</v>
      </c>
      <c r="B66" s="155">
        <v>1</v>
      </c>
      <c r="C66" s="155" t="s">
        <v>1994</v>
      </c>
      <c r="D66" s="155" t="s">
        <v>1990</v>
      </c>
      <c r="E66" s="155">
        <v>1</v>
      </c>
      <c r="F66" s="155" t="s">
        <v>1598</v>
      </c>
      <c r="G66" s="155" t="s">
        <v>1787</v>
      </c>
      <c r="H66" s="155" t="s">
        <v>20</v>
      </c>
      <c r="I66" s="155" t="s">
        <v>20</v>
      </c>
      <c r="J66" s="155"/>
      <c r="K66" s="156">
        <v>15464</v>
      </c>
      <c r="L66" s="156">
        <v>0</v>
      </c>
      <c r="M66" s="156">
        <v>15464</v>
      </c>
      <c r="N66" s="156">
        <v>0</v>
      </c>
      <c r="O66" s="158">
        <f t="shared" si="5"/>
        <v>0</v>
      </c>
      <c r="P66" s="159">
        <f t="shared" si="5"/>
        <v>0</v>
      </c>
    </row>
    <row r="67" spans="1:16" s="160" customFormat="1" x14ac:dyDescent="0.25">
      <c r="A67" s="155" t="s">
        <v>2108</v>
      </c>
      <c r="B67" s="155">
        <v>1</v>
      </c>
      <c r="C67" s="155" t="s">
        <v>2109</v>
      </c>
      <c r="D67" s="155" t="s">
        <v>1929</v>
      </c>
      <c r="E67" s="155">
        <v>1</v>
      </c>
      <c r="F67" s="155" t="s">
        <v>1598</v>
      </c>
      <c r="G67" s="155" t="s">
        <v>1787</v>
      </c>
      <c r="H67" s="155" t="s">
        <v>75</v>
      </c>
      <c r="I67" s="155" t="s">
        <v>2110</v>
      </c>
      <c r="J67" s="155" t="s">
        <v>1600</v>
      </c>
      <c r="K67" s="156">
        <v>135255</v>
      </c>
      <c r="L67" s="156">
        <v>395221</v>
      </c>
      <c r="M67" s="157">
        <v>0</v>
      </c>
      <c r="N67" s="156">
        <v>0</v>
      </c>
      <c r="O67" s="158">
        <f t="shared" si="5"/>
        <v>135255</v>
      </c>
      <c r="P67" s="159">
        <f t="shared" si="5"/>
        <v>395221</v>
      </c>
    </row>
    <row r="68" spans="1:16" s="160" customFormat="1" x14ac:dyDescent="0.25">
      <c r="A68" s="155" t="s">
        <v>2122</v>
      </c>
      <c r="B68" s="155">
        <v>1</v>
      </c>
      <c r="C68" s="155" t="s">
        <v>2123</v>
      </c>
      <c r="D68" s="155" t="s">
        <v>2124</v>
      </c>
      <c r="E68" s="155">
        <v>1</v>
      </c>
      <c r="F68" s="155" t="s">
        <v>1598</v>
      </c>
      <c r="G68" s="155" t="s">
        <v>1787</v>
      </c>
      <c r="H68" s="155" t="s">
        <v>94</v>
      </c>
      <c r="I68" s="155" t="s">
        <v>2125</v>
      </c>
      <c r="J68" s="155" t="s">
        <v>1600</v>
      </c>
      <c r="K68" s="156">
        <v>300000</v>
      </c>
      <c r="L68" s="156">
        <v>390000</v>
      </c>
      <c r="M68" s="157">
        <v>300000</v>
      </c>
      <c r="N68" s="156">
        <v>390000</v>
      </c>
      <c r="O68" s="174">
        <f t="shared" si="5"/>
        <v>0</v>
      </c>
      <c r="P68" s="175">
        <f t="shared" si="5"/>
        <v>0</v>
      </c>
    </row>
    <row r="69" spans="1:16" s="177" customFormat="1" ht="36" customHeight="1" x14ac:dyDescent="0.25">
      <c r="J69" s="186" t="s">
        <v>21</v>
      </c>
      <c r="K69" s="187">
        <f>SUM(K65:K68)</f>
        <v>950719</v>
      </c>
      <c r="L69" s="187">
        <f t="shared" ref="L69:P69" si="6">SUM(L65:L68)</f>
        <v>4519973</v>
      </c>
      <c r="M69" s="188">
        <f t="shared" si="6"/>
        <v>815464</v>
      </c>
      <c r="N69" s="192">
        <f t="shared" si="6"/>
        <v>4124752</v>
      </c>
      <c r="O69" s="190">
        <f t="shared" si="6"/>
        <v>135255</v>
      </c>
      <c r="P69" s="191">
        <f t="shared" si="6"/>
        <v>395221</v>
      </c>
    </row>
    <row r="70" spans="1:16" s="177" customFormat="1" ht="36" customHeight="1" x14ac:dyDescent="0.25">
      <c r="J70" s="182"/>
      <c r="K70" s="183"/>
      <c r="L70" s="183"/>
      <c r="M70" s="183"/>
      <c r="N70" s="183"/>
      <c r="O70" s="184"/>
      <c r="P70" s="185"/>
    </row>
    <row r="71" spans="1:16" customFormat="1" ht="42" customHeight="1" x14ac:dyDescent="0.35">
      <c r="A71" s="214" t="s">
        <v>27</v>
      </c>
      <c r="B71" s="215"/>
      <c r="C71" s="215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</row>
    <row r="72" spans="1:16" s="177" customFormat="1" ht="30" x14ac:dyDescent="0.25">
      <c r="A72" s="145" t="s">
        <v>1414</v>
      </c>
      <c r="B72" s="145" t="s">
        <v>1437</v>
      </c>
      <c r="C72" s="145" t="s">
        <v>1415</v>
      </c>
      <c r="D72" s="145" t="s">
        <v>1592</v>
      </c>
      <c r="E72" s="145" t="s">
        <v>1417</v>
      </c>
      <c r="F72" s="145" t="s">
        <v>1438</v>
      </c>
      <c r="G72" s="145" t="s">
        <v>1418</v>
      </c>
      <c r="H72" s="145" t="s">
        <v>1420</v>
      </c>
      <c r="I72" s="146" t="s">
        <v>1419</v>
      </c>
      <c r="J72" s="146" t="s">
        <v>1421</v>
      </c>
      <c r="K72" s="147" t="s">
        <v>1422</v>
      </c>
      <c r="L72" s="147" t="s">
        <v>1423</v>
      </c>
      <c r="M72" s="148" t="s">
        <v>1593</v>
      </c>
      <c r="N72" s="148" t="s">
        <v>1594</v>
      </c>
      <c r="O72" s="153" t="s">
        <v>1595</v>
      </c>
      <c r="P72" s="154" t="s">
        <v>2132</v>
      </c>
    </row>
    <row r="73" spans="1:16" s="160" customFormat="1" x14ac:dyDescent="0.25">
      <c r="A73" s="167" t="s">
        <v>1732</v>
      </c>
      <c r="B73" s="167">
        <v>1</v>
      </c>
      <c r="C73" s="167" t="s">
        <v>1733</v>
      </c>
      <c r="D73" s="167" t="s">
        <v>1734</v>
      </c>
      <c r="E73" s="167"/>
      <c r="F73" s="167" t="s">
        <v>1598</v>
      </c>
      <c r="G73" s="167" t="s">
        <v>27</v>
      </c>
      <c r="H73" s="167" t="s">
        <v>346</v>
      </c>
      <c r="I73" s="167" t="s">
        <v>1735</v>
      </c>
      <c r="J73" s="167" t="s">
        <v>1600</v>
      </c>
      <c r="K73" s="168">
        <v>9000</v>
      </c>
      <c r="L73" s="168">
        <v>9000</v>
      </c>
      <c r="M73" s="169">
        <v>9000</v>
      </c>
      <c r="N73" s="168">
        <v>9000</v>
      </c>
      <c r="O73" s="176">
        <f t="shared" ref="O73:O92" si="7">K73-M73</f>
        <v>0</v>
      </c>
      <c r="P73" s="170">
        <f t="shared" ref="P73:P92" si="8">L73-N73</f>
        <v>0</v>
      </c>
    </row>
    <row r="74" spans="1:16" s="160" customFormat="1" x14ac:dyDescent="0.25">
      <c r="A74" s="155" t="s">
        <v>1736</v>
      </c>
      <c r="B74" s="155">
        <v>1</v>
      </c>
      <c r="C74" s="155" t="s">
        <v>1737</v>
      </c>
      <c r="D74" s="155" t="s">
        <v>1738</v>
      </c>
      <c r="E74" s="155">
        <v>1300</v>
      </c>
      <c r="F74" s="155" t="s">
        <v>1598</v>
      </c>
      <c r="G74" s="155" t="s">
        <v>27</v>
      </c>
      <c r="H74" s="155" t="s">
        <v>62</v>
      </c>
      <c r="I74" s="155" t="s">
        <v>1739</v>
      </c>
      <c r="J74" s="155" t="s">
        <v>1600</v>
      </c>
      <c r="K74" s="156">
        <v>75000</v>
      </c>
      <c r="L74" s="156">
        <v>105000</v>
      </c>
      <c r="M74" s="157">
        <v>75000</v>
      </c>
      <c r="N74" s="156">
        <v>105000</v>
      </c>
      <c r="O74" s="158">
        <f t="shared" si="7"/>
        <v>0</v>
      </c>
      <c r="P74" s="159">
        <f t="shared" si="8"/>
        <v>0</v>
      </c>
    </row>
    <row r="75" spans="1:16" s="160" customFormat="1" x14ac:dyDescent="0.25">
      <c r="A75" s="155" t="s">
        <v>1740</v>
      </c>
      <c r="B75" s="155">
        <v>1</v>
      </c>
      <c r="C75" s="155" t="s">
        <v>1741</v>
      </c>
      <c r="D75" s="155" t="s">
        <v>1742</v>
      </c>
      <c r="E75" s="155">
        <v>1</v>
      </c>
      <c r="F75" s="155" t="s">
        <v>1598</v>
      </c>
      <c r="G75" s="155" t="s">
        <v>27</v>
      </c>
      <c r="H75" s="155" t="s">
        <v>62</v>
      </c>
      <c r="I75" s="155" t="s">
        <v>1625</v>
      </c>
      <c r="J75" s="155" t="s">
        <v>1600</v>
      </c>
      <c r="K75" s="156">
        <v>75000</v>
      </c>
      <c r="L75" s="156">
        <v>75000</v>
      </c>
      <c r="M75" s="157">
        <v>75000</v>
      </c>
      <c r="N75" s="156">
        <v>75000</v>
      </c>
      <c r="O75" s="158">
        <f t="shared" si="7"/>
        <v>0</v>
      </c>
      <c r="P75" s="159">
        <f t="shared" si="8"/>
        <v>0</v>
      </c>
    </row>
    <row r="76" spans="1:16" s="160" customFormat="1" x14ac:dyDescent="0.25">
      <c r="A76" s="155" t="s">
        <v>1743</v>
      </c>
      <c r="B76" s="155">
        <v>1</v>
      </c>
      <c r="C76" s="155" t="s">
        <v>1744</v>
      </c>
      <c r="D76" s="155" t="s">
        <v>332</v>
      </c>
      <c r="E76" s="155">
        <v>1</v>
      </c>
      <c r="F76" s="155" t="s">
        <v>1598</v>
      </c>
      <c r="G76" s="155" t="s">
        <v>27</v>
      </c>
      <c r="H76" s="155" t="s">
        <v>62</v>
      </c>
      <c r="I76" s="155" t="s">
        <v>1739</v>
      </c>
      <c r="J76" s="155" t="s">
        <v>1600</v>
      </c>
      <c r="K76" s="156">
        <v>150000</v>
      </c>
      <c r="L76" s="156">
        <v>270000</v>
      </c>
      <c r="M76" s="157">
        <v>150000</v>
      </c>
      <c r="N76" s="156">
        <v>270000</v>
      </c>
      <c r="O76" s="158">
        <f t="shared" si="7"/>
        <v>0</v>
      </c>
      <c r="P76" s="159">
        <f t="shared" si="8"/>
        <v>0</v>
      </c>
    </row>
    <row r="77" spans="1:16" s="160" customFormat="1" x14ac:dyDescent="0.25">
      <c r="A77" s="155" t="s">
        <v>1745</v>
      </c>
      <c r="B77" s="155">
        <v>1</v>
      </c>
      <c r="C77" s="155" t="s">
        <v>1746</v>
      </c>
      <c r="D77" s="155" t="s">
        <v>689</v>
      </c>
      <c r="E77" s="155">
        <v>1</v>
      </c>
      <c r="F77" s="155" t="s">
        <v>1598</v>
      </c>
      <c r="G77" s="155" t="s">
        <v>27</v>
      </c>
      <c r="H77" s="155" t="s">
        <v>62</v>
      </c>
      <c r="I77" s="155" t="s">
        <v>1625</v>
      </c>
      <c r="J77" s="155" t="s">
        <v>1600</v>
      </c>
      <c r="K77" s="156">
        <v>29000</v>
      </c>
      <c r="L77" s="156">
        <v>29000</v>
      </c>
      <c r="M77" s="157">
        <v>29000</v>
      </c>
      <c r="N77" s="156">
        <v>29000</v>
      </c>
      <c r="O77" s="158">
        <f t="shared" si="7"/>
        <v>0</v>
      </c>
      <c r="P77" s="159">
        <f t="shared" si="8"/>
        <v>0</v>
      </c>
    </row>
    <row r="78" spans="1:16" s="160" customFormat="1" x14ac:dyDescent="0.25">
      <c r="A78" s="155" t="s">
        <v>1747</v>
      </c>
      <c r="B78" s="155">
        <v>1</v>
      </c>
      <c r="C78" s="155" t="s">
        <v>1748</v>
      </c>
      <c r="D78" s="155" t="s">
        <v>1652</v>
      </c>
      <c r="E78" s="155">
        <v>1</v>
      </c>
      <c r="F78" s="155" t="s">
        <v>1598</v>
      </c>
      <c r="G78" s="155" t="s">
        <v>27</v>
      </c>
      <c r="H78" s="155" t="s">
        <v>62</v>
      </c>
      <c r="I78" s="155" t="s">
        <v>1625</v>
      </c>
      <c r="J78" s="155" t="s">
        <v>1600</v>
      </c>
      <c r="K78" s="156">
        <v>52500</v>
      </c>
      <c r="L78" s="156">
        <v>52500</v>
      </c>
      <c r="M78" s="157">
        <v>52500</v>
      </c>
      <c r="N78" s="156">
        <v>52500</v>
      </c>
      <c r="O78" s="158">
        <f t="shared" si="7"/>
        <v>0</v>
      </c>
      <c r="P78" s="159">
        <f t="shared" si="8"/>
        <v>0</v>
      </c>
    </row>
    <row r="79" spans="1:16" s="160" customFormat="1" x14ac:dyDescent="0.25">
      <c r="A79" s="155" t="s">
        <v>1749</v>
      </c>
      <c r="B79" s="155">
        <v>1</v>
      </c>
      <c r="C79" s="155" t="s">
        <v>1432</v>
      </c>
      <c r="D79" s="155" t="s">
        <v>332</v>
      </c>
      <c r="E79" s="155">
        <v>1</v>
      </c>
      <c r="F79" s="155" t="s">
        <v>1598</v>
      </c>
      <c r="G79" s="155" t="s">
        <v>27</v>
      </c>
      <c r="H79" s="155" t="s">
        <v>62</v>
      </c>
      <c r="I79" s="155" t="s">
        <v>1625</v>
      </c>
      <c r="J79" s="155" t="s">
        <v>1600</v>
      </c>
      <c r="K79" s="156">
        <v>150000</v>
      </c>
      <c r="L79" s="156">
        <v>260000</v>
      </c>
      <c r="M79" s="156">
        <v>150000</v>
      </c>
      <c r="N79" s="156">
        <v>260000</v>
      </c>
      <c r="O79" s="158">
        <f t="shared" si="7"/>
        <v>0</v>
      </c>
      <c r="P79" s="159">
        <f t="shared" si="8"/>
        <v>0</v>
      </c>
    </row>
    <row r="80" spans="1:16" s="160" customFormat="1" x14ac:dyDescent="0.25">
      <c r="A80" s="155" t="s">
        <v>1750</v>
      </c>
      <c r="B80" s="155">
        <v>1</v>
      </c>
      <c r="C80" s="155" t="s">
        <v>1751</v>
      </c>
      <c r="D80" s="155" t="s">
        <v>1752</v>
      </c>
      <c r="E80" s="155"/>
      <c r="F80" s="155" t="s">
        <v>1598</v>
      </c>
      <c r="G80" s="155" t="s">
        <v>27</v>
      </c>
      <c r="H80" s="155" t="s">
        <v>62</v>
      </c>
      <c r="I80" s="155" t="s">
        <v>1625</v>
      </c>
      <c r="J80" s="155" t="s">
        <v>1600</v>
      </c>
      <c r="K80" s="156">
        <v>72000</v>
      </c>
      <c r="L80" s="156">
        <v>72000</v>
      </c>
      <c r="M80" s="156">
        <v>72000</v>
      </c>
      <c r="N80" s="156">
        <v>72000</v>
      </c>
      <c r="O80" s="158">
        <f t="shared" si="7"/>
        <v>0</v>
      </c>
      <c r="P80" s="159">
        <f t="shared" si="8"/>
        <v>0</v>
      </c>
    </row>
    <row r="81" spans="1:16" s="160" customFormat="1" x14ac:dyDescent="0.25">
      <c r="A81" s="155" t="s">
        <v>1753</v>
      </c>
      <c r="B81" s="155">
        <v>1</v>
      </c>
      <c r="C81" s="155" t="s">
        <v>1754</v>
      </c>
      <c r="D81" s="155" t="s">
        <v>1610</v>
      </c>
      <c r="E81" s="155">
        <v>1</v>
      </c>
      <c r="F81" s="155" t="s">
        <v>1598</v>
      </c>
      <c r="G81" s="155" t="s">
        <v>27</v>
      </c>
      <c r="H81" s="155" t="s">
        <v>94</v>
      </c>
      <c r="I81" s="155" t="s">
        <v>1755</v>
      </c>
      <c r="J81" s="155" t="s">
        <v>1600</v>
      </c>
      <c r="K81" s="156">
        <v>21580</v>
      </c>
      <c r="L81" s="156">
        <v>21580</v>
      </c>
      <c r="M81" s="156">
        <v>21580</v>
      </c>
      <c r="N81" s="156">
        <v>21580</v>
      </c>
      <c r="O81" s="158">
        <f t="shared" si="7"/>
        <v>0</v>
      </c>
      <c r="P81" s="159">
        <f t="shared" si="8"/>
        <v>0</v>
      </c>
    </row>
    <row r="82" spans="1:16" s="160" customFormat="1" x14ac:dyDescent="0.25">
      <c r="A82" s="155" t="s">
        <v>1756</v>
      </c>
      <c r="B82" s="155">
        <v>1</v>
      </c>
      <c r="C82" s="155" t="s">
        <v>1757</v>
      </c>
      <c r="D82" s="155" t="s">
        <v>1758</v>
      </c>
      <c r="E82" s="155">
        <v>1</v>
      </c>
      <c r="F82" s="155" t="s">
        <v>1598</v>
      </c>
      <c r="G82" s="155" t="s">
        <v>27</v>
      </c>
      <c r="H82" s="155" t="s">
        <v>94</v>
      </c>
      <c r="I82" s="155" t="s">
        <v>1759</v>
      </c>
      <c r="J82" s="155" t="s">
        <v>1600</v>
      </c>
      <c r="K82" s="156">
        <v>21300</v>
      </c>
      <c r="L82" s="156">
        <v>35000</v>
      </c>
      <c r="M82" s="156">
        <v>21300</v>
      </c>
      <c r="N82" s="156">
        <v>35000</v>
      </c>
      <c r="O82" s="158">
        <f t="shared" si="7"/>
        <v>0</v>
      </c>
      <c r="P82" s="159">
        <f t="shared" si="8"/>
        <v>0</v>
      </c>
    </row>
    <row r="83" spans="1:16" s="160" customFormat="1" x14ac:dyDescent="0.25">
      <c r="A83" s="155" t="s">
        <v>1760</v>
      </c>
      <c r="B83" s="155">
        <v>1</v>
      </c>
      <c r="C83" s="155" t="s">
        <v>1761</v>
      </c>
      <c r="D83" s="155" t="s">
        <v>1762</v>
      </c>
      <c r="E83" s="155">
        <v>1</v>
      </c>
      <c r="F83" s="155" t="s">
        <v>1598</v>
      </c>
      <c r="G83" s="155" t="s">
        <v>27</v>
      </c>
      <c r="H83" s="155" t="s">
        <v>94</v>
      </c>
      <c r="I83" s="155" t="s">
        <v>1763</v>
      </c>
      <c r="J83" s="155" t="s">
        <v>1600</v>
      </c>
      <c r="K83" s="156">
        <v>9000</v>
      </c>
      <c r="L83" s="156">
        <v>13000</v>
      </c>
      <c r="M83" s="156">
        <v>9000</v>
      </c>
      <c r="N83" s="156">
        <v>13000</v>
      </c>
      <c r="O83" s="158">
        <f t="shared" si="7"/>
        <v>0</v>
      </c>
      <c r="P83" s="159">
        <f t="shared" si="8"/>
        <v>0</v>
      </c>
    </row>
    <row r="84" spans="1:16" s="160" customFormat="1" x14ac:dyDescent="0.25">
      <c r="A84" s="155" t="s">
        <v>1764</v>
      </c>
      <c r="B84" s="155">
        <v>1</v>
      </c>
      <c r="C84" s="155" t="s">
        <v>1765</v>
      </c>
      <c r="D84" s="155" t="s">
        <v>1752</v>
      </c>
      <c r="E84" s="155"/>
      <c r="F84" s="155" t="s">
        <v>1598</v>
      </c>
      <c r="G84" s="155" t="s">
        <v>27</v>
      </c>
      <c r="H84" s="155" t="s">
        <v>94</v>
      </c>
      <c r="I84" s="155" t="s">
        <v>1755</v>
      </c>
      <c r="J84" s="155" t="s">
        <v>1600</v>
      </c>
      <c r="K84" s="156">
        <v>4800</v>
      </c>
      <c r="L84" s="156">
        <v>4800</v>
      </c>
      <c r="M84" s="156">
        <v>4800</v>
      </c>
      <c r="N84" s="156">
        <v>4800</v>
      </c>
      <c r="O84" s="158">
        <f t="shared" si="7"/>
        <v>0</v>
      </c>
      <c r="P84" s="159">
        <f t="shared" si="8"/>
        <v>0</v>
      </c>
    </row>
    <row r="85" spans="1:16" s="160" customFormat="1" x14ac:dyDescent="0.25">
      <c r="A85" s="155" t="s">
        <v>1766</v>
      </c>
      <c r="B85" s="155">
        <v>1</v>
      </c>
      <c r="C85" s="155" t="s">
        <v>1767</v>
      </c>
      <c r="D85" s="155" t="s">
        <v>1752</v>
      </c>
      <c r="E85" s="155"/>
      <c r="F85" s="155" t="s">
        <v>1598</v>
      </c>
      <c r="G85" s="155" t="s">
        <v>27</v>
      </c>
      <c r="H85" s="155" t="s">
        <v>94</v>
      </c>
      <c r="I85" s="155" t="s">
        <v>1424</v>
      </c>
      <c r="J85" s="155" t="s">
        <v>1600</v>
      </c>
      <c r="K85" s="156">
        <v>7200</v>
      </c>
      <c r="L85" s="156">
        <v>7200</v>
      </c>
      <c r="M85" s="156">
        <v>7200</v>
      </c>
      <c r="N85" s="156">
        <v>7200</v>
      </c>
      <c r="O85" s="158">
        <f t="shared" si="7"/>
        <v>0</v>
      </c>
      <c r="P85" s="159">
        <f t="shared" si="8"/>
        <v>0</v>
      </c>
    </row>
    <row r="86" spans="1:16" s="160" customFormat="1" x14ac:dyDescent="0.25">
      <c r="A86" s="155" t="s">
        <v>1768</v>
      </c>
      <c r="B86" s="155">
        <v>1</v>
      </c>
      <c r="C86" s="155" t="s">
        <v>1769</v>
      </c>
      <c r="D86" s="155" t="s">
        <v>1752</v>
      </c>
      <c r="E86" s="155"/>
      <c r="F86" s="155" t="s">
        <v>1598</v>
      </c>
      <c r="G86" s="155" t="s">
        <v>27</v>
      </c>
      <c r="H86" s="155" t="s">
        <v>85</v>
      </c>
      <c r="I86" s="155" t="s">
        <v>1770</v>
      </c>
      <c r="J86" s="155" t="s">
        <v>1600</v>
      </c>
      <c r="K86" s="156">
        <v>4800</v>
      </c>
      <c r="L86" s="156">
        <v>4800</v>
      </c>
      <c r="M86" s="156">
        <v>4800</v>
      </c>
      <c r="N86" s="156">
        <v>4800</v>
      </c>
      <c r="O86" s="158">
        <f t="shared" si="7"/>
        <v>0</v>
      </c>
      <c r="P86" s="159">
        <f t="shared" si="8"/>
        <v>0</v>
      </c>
    </row>
    <row r="87" spans="1:16" s="160" customFormat="1" x14ac:dyDescent="0.25">
      <c r="A87" s="155" t="s">
        <v>1771</v>
      </c>
      <c r="B87" s="155">
        <v>1</v>
      </c>
      <c r="C87" s="155" t="s">
        <v>1772</v>
      </c>
      <c r="D87" s="155" t="s">
        <v>1752</v>
      </c>
      <c r="E87" s="155"/>
      <c r="F87" s="155" t="s">
        <v>1598</v>
      </c>
      <c r="G87" s="155" t="s">
        <v>27</v>
      </c>
      <c r="H87" s="155" t="s">
        <v>85</v>
      </c>
      <c r="I87" s="155" t="s">
        <v>1429</v>
      </c>
      <c r="J87" s="155" t="s">
        <v>1600</v>
      </c>
      <c r="K87" s="156">
        <v>36000</v>
      </c>
      <c r="L87" s="156">
        <v>36000</v>
      </c>
      <c r="M87" s="156">
        <v>36000</v>
      </c>
      <c r="N87" s="156">
        <v>36000</v>
      </c>
      <c r="O87" s="158">
        <f t="shared" si="7"/>
        <v>0</v>
      </c>
      <c r="P87" s="159">
        <f t="shared" si="8"/>
        <v>0</v>
      </c>
    </row>
    <row r="88" spans="1:16" s="160" customFormat="1" x14ac:dyDescent="0.25">
      <c r="A88" s="155" t="s">
        <v>1773</v>
      </c>
      <c r="B88" s="155">
        <v>1</v>
      </c>
      <c r="C88" s="155" t="s">
        <v>1774</v>
      </c>
      <c r="D88" s="155" t="s">
        <v>1752</v>
      </c>
      <c r="E88" s="155"/>
      <c r="F88" s="155" t="s">
        <v>1598</v>
      </c>
      <c r="G88" s="155" t="s">
        <v>27</v>
      </c>
      <c r="H88" s="155" t="s">
        <v>85</v>
      </c>
      <c r="I88" s="155" t="s">
        <v>1709</v>
      </c>
      <c r="J88" s="155" t="s">
        <v>1600</v>
      </c>
      <c r="K88" s="156">
        <v>12000</v>
      </c>
      <c r="L88" s="156">
        <v>12000</v>
      </c>
      <c r="M88" s="156">
        <v>12000</v>
      </c>
      <c r="N88" s="156">
        <v>12000</v>
      </c>
      <c r="O88" s="158">
        <f t="shared" si="7"/>
        <v>0</v>
      </c>
      <c r="P88" s="159">
        <f t="shared" si="8"/>
        <v>0</v>
      </c>
    </row>
    <row r="89" spans="1:16" s="160" customFormat="1" x14ac:dyDescent="0.25">
      <c r="A89" s="155" t="s">
        <v>1775</v>
      </c>
      <c r="B89" s="155">
        <v>1</v>
      </c>
      <c r="C89" s="155" t="s">
        <v>1776</v>
      </c>
      <c r="D89" s="155" t="s">
        <v>1777</v>
      </c>
      <c r="E89" s="155"/>
      <c r="F89" s="155" t="s">
        <v>1598</v>
      </c>
      <c r="G89" s="155" t="s">
        <v>27</v>
      </c>
      <c r="H89" s="155" t="s">
        <v>85</v>
      </c>
      <c r="I89" s="155" t="s">
        <v>1728</v>
      </c>
      <c r="J89" s="155" t="s">
        <v>1600</v>
      </c>
      <c r="K89" s="156">
        <v>12300</v>
      </c>
      <c r="L89" s="156">
        <v>12300</v>
      </c>
      <c r="M89" s="156">
        <v>12300</v>
      </c>
      <c r="N89" s="156">
        <v>12300</v>
      </c>
      <c r="O89" s="158">
        <f t="shared" si="7"/>
        <v>0</v>
      </c>
      <c r="P89" s="159">
        <f t="shared" si="8"/>
        <v>0</v>
      </c>
    </row>
    <row r="90" spans="1:16" s="160" customFormat="1" x14ac:dyDescent="0.25">
      <c r="A90" s="155" t="s">
        <v>1778</v>
      </c>
      <c r="B90" s="155">
        <v>1</v>
      </c>
      <c r="C90" s="155" t="s">
        <v>1779</v>
      </c>
      <c r="D90" s="155" t="s">
        <v>1752</v>
      </c>
      <c r="E90" s="155"/>
      <c r="F90" s="155" t="s">
        <v>1598</v>
      </c>
      <c r="G90" s="155" t="s">
        <v>27</v>
      </c>
      <c r="H90" s="155" t="s">
        <v>85</v>
      </c>
      <c r="I90" s="155" t="s">
        <v>1780</v>
      </c>
      <c r="J90" s="155" t="s">
        <v>1600</v>
      </c>
      <c r="K90" s="156">
        <v>7200</v>
      </c>
      <c r="L90" s="156">
        <v>7200</v>
      </c>
      <c r="M90" s="156">
        <v>7200</v>
      </c>
      <c r="N90" s="156">
        <v>7200</v>
      </c>
      <c r="O90" s="159">
        <f t="shared" si="7"/>
        <v>0</v>
      </c>
      <c r="P90" s="159">
        <f t="shared" si="8"/>
        <v>0</v>
      </c>
    </row>
    <row r="91" spans="1:16" s="160" customFormat="1" x14ac:dyDescent="0.25">
      <c r="A91" s="155" t="s">
        <v>1781</v>
      </c>
      <c r="B91" s="155">
        <v>1</v>
      </c>
      <c r="C91" s="155" t="s">
        <v>1782</v>
      </c>
      <c r="D91" s="155" t="s">
        <v>1752</v>
      </c>
      <c r="E91" s="155"/>
      <c r="F91" s="155" t="s">
        <v>1598</v>
      </c>
      <c r="G91" s="155" t="s">
        <v>27</v>
      </c>
      <c r="H91" s="155" t="s">
        <v>85</v>
      </c>
      <c r="I91" s="155" t="s">
        <v>1783</v>
      </c>
      <c r="J91" s="155" t="s">
        <v>1600</v>
      </c>
      <c r="K91" s="156">
        <v>3600</v>
      </c>
      <c r="L91" s="156">
        <v>3600</v>
      </c>
      <c r="M91" s="156">
        <v>3600</v>
      </c>
      <c r="N91" s="156">
        <v>3600</v>
      </c>
      <c r="O91" s="159">
        <f t="shared" si="7"/>
        <v>0</v>
      </c>
      <c r="P91" s="159">
        <f t="shared" si="8"/>
        <v>0</v>
      </c>
    </row>
    <row r="92" spans="1:16" s="160" customFormat="1" x14ac:dyDescent="0.25">
      <c r="A92" s="155" t="s">
        <v>1991</v>
      </c>
      <c r="B92" s="155">
        <v>1</v>
      </c>
      <c r="C92" s="155" t="s">
        <v>1992</v>
      </c>
      <c r="D92" s="155" t="s">
        <v>1990</v>
      </c>
      <c r="E92" s="155">
        <v>1</v>
      </c>
      <c r="F92" s="155" t="s">
        <v>1598</v>
      </c>
      <c r="G92" s="155" t="s">
        <v>27</v>
      </c>
      <c r="H92" s="155" t="s">
        <v>20</v>
      </c>
      <c r="I92" s="155" t="s">
        <v>20</v>
      </c>
      <c r="J92" s="155"/>
      <c r="K92" s="156">
        <v>26158</v>
      </c>
      <c r="L92" s="156">
        <v>0</v>
      </c>
      <c r="M92" s="157">
        <v>26158</v>
      </c>
      <c r="N92" s="156">
        <v>0</v>
      </c>
      <c r="O92" s="159">
        <f t="shared" si="7"/>
        <v>0</v>
      </c>
      <c r="P92" s="159">
        <f t="shared" si="8"/>
        <v>0</v>
      </c>
    </row>
    <row r="93" spans="1:16" s="177" customFormat="1" ht="30.75" customHeight="1" x14ac:dyDescent="0.25">
      <c r="J93" s="186" t="s">
        <v>21</v>
      </c>
      <c r="K93" s="147">
        <f>SUM(K73:K92)</f>
        <v>778438</v>
      </c>
      <c r="L93" s="147">
        <f t="shared" ref="L93:P93" si="9">SUM(L73:L92)</f>
        <v>1029980</v>
      </c>
      <c r="M93" s="148">
        <f t="shared" si="9"/>
        <v>778438</v>
      </c>
      <c r="N93" s="148">
        <f t="shared" si="9"/>
        <v>1029980</v>
      </c>
      <c r="O93" s="153">
        <f t="shared" si="9"/>
        <v>0</v>
      </c>
      <c r="P93" s="154">
        <f t="shared" si="9"/>
        <v>0</v>
      </c>
    </row>
    <row r="94" spans="1:16" s="177" customFormat="1" x14ac:dyDescent="0.25">
      <c r="K94" s="178"/>
      <c r="L94" s="178"/>
      <c r="M94" s="179"/>
      <c r="N94" s="178"/>
      <c r="O94" s="180"/>
      <c r="P94" s="180"/>
    </row>
    <row r="95" spans="1:16" customFormat="1" ht="23.25" x14ac:dyDescent="0.35">
      <c r="A95" s="214" t="s">
        <v>1787</v>
      </c>
      <c r="B95" s="215"/>
      <c r="C95" s="215"/>
      <c r="D95" s="215"/>
      <c r="E95" s="215"/>
      <c r="F95" s="215"/>
      <c r="G95" s="215"/>
      <c r="H95" s="215"/>
      <c r="I95" s="215"/>
      <c r="J95" s="215"/>
      <c r="K95" s="215"/>
      <c r="L95" s="215"/>
      <c r="M95" s="215"/>
      <c r="N95" s="215"/>
      <c r="O95" s="215"/>
      <c r="P95" s="215"/>
    </row>
    <row r="96" spans="1:16" s="177" customFormat="1" ht="30" x14ac:dyDescent="0.25">
      <c r="A96" s="145" t="s">
        <v>1414</v>
      </c>
      <c r="B96" s="145" t="s">
        <v>1437</v>
      </c>
      <c r="C96" s="145" t="s">
        <v>1415</v>
      </c>
      <c r="D96" s="145" t="s">
        <v>1592</v>
      </c>
      <c r="E96" s="145" t="s">
        <v>1417</v>
      </c>
      <c r="F96" s="145" t="s">
        <v>1438</v>
      </c>
      <c r="G96" s="145" t="s">
        <v>1418</v>
      </c>
      <c r="H96" s="145" t="s">
        <v>1420</v>
      </c>
      <c r="I96" s="146" t="s">
        <v>1419</v>
      </c>
      <c r="J96" s="146" t="s">
        <v>1421</v>
      </c>
      <c r="K96" s="147" t="s">
        <v>1422</v>
      </c>
      <c r="L96" s="147" t="s">
        <v>1423</v>
      </c>
      <c r="M96" s="148" t="s">
        <v>1593</v>
      </c>
      <c r="N96" s="148" t="s">
        <v>1594</v>
      </c>
      <c r="O96" s="153" t="s">
        <v>1595</v>
      </c>
      <c r="P96" s="154" t="s">
        <v>2132</v>
      </c>
    </row>
    <row r="97" spans="1:16" s="160" customFormat="1" x14ac:dyDescent="0.25">
      <c r="A97" s="167" t="s">
        <v>1789</v>
      </c>
      <c r="B97" s="167">
        <v>1</v>
      </c>
      <c r="C97" s="167" t="s">
        <v>1790</v>
      </c>
      <c r="D97" s="167" t="s">
        <v>1791</v>
      </c>
      <c r="E97" s="167">
        <v>1</v>
      </c>
      <c r="F97" s="167" t="s">
        <v>1598</v>
      </c>
      <c r="G97" s="167" t="s">
        <v>29</v>
      </c>
      <c r="H97" s="167" t="s">
        <v>75</v>
      </c>
      <c r="I97" s="167" t="s">
        <v>1792</v>
      </c>
      <c r="J97" s="167" t="s">
        <v>1600</v>
      </c>
      <c r="K97" s="168">
        <v>12500</v>
      </c>
      <c r="L97" s="168">
        <v>12500</v>
      </c>
      <c r="M97" s="169">
        <v>12500</v>
      </c>
      <c r="N97" s="168">
        <v>12500</v>
      </c>
      <c r="O97" s="176">
        <f t="shared" ref="O97:O128" si="10">K97-M97</f>
        <v>0</v>
      </c>
      <c r="P97" s="170">
        <f t="shared" ref="P97:P128" si="11">L97-N97</f>
        <v>0</v>
      </c>
    </row>
    <row r="98" spans="1:16" s="160" customFormat="1" x14ac:dyDescent="0.25">
      <c r="A98" s="155" t="s">
        <v>1793</v>
      </c>
      <c r="B98" s="155">
        <v>1</v>
      </c>
      <c r="C98" s="155" t="s">
        <v>1794</v>
      </c>
      <c r="D98" s="155" t="s">
        <v>1791</v>
      </c>
      <c r="E98" s="155">
        <v>1</v>
      </c>
      <c r="F98" s="155" t="s">
        <v>1598</v>
      </c>
      <c r="G98" s="155" t="s">
        <v>29</v>
      </c>
      <c r="H98" s="155" t="s">
        <v>75</v>
      </c>
      <c r="I98" s="155" t="s">
        <v>1795</v>
      </c>
      <c r="J98" s="155" t="s">
        <v>1600</v>
      </c>
      <c r="K98" s="156">
        <v>12500</v>
      </c>
      <c r="L98" s="156">
        <v>12500</v>
      </c>
      <c r="M98" s="157">
        <v>12500</v>
      </c>
      <c r="N98" s="156">
        <v>12500</v>
      </c>
      <c r="O98" s="158">
        <f t="shared" si="10"/>
        <v>0</v>
      </c>
      <c r="P98" s="159">
        <f t="shared" si="11"/>
        <v>0</v>
      </c>
    </row>
    <row r="99" spans="1:16" s="160" customFormat="1" x14ac:dyDescent="0.25">
      <c r="A99" s="155" t="s">
        <v>1796</v>
      </c>
      <c r="B99" s="155">
        <v>1</v>
      </c>
      <c r="C99" s="155" t="s">
        <v>1797</v>
      </c>
      <c r="D99" s="155" t="s">
        <v>1791</v>
      </c>
      <c r="E99" s="155">
        <v>1</v>
      </c>
      <c r="F99" s="155" t="s">
        <v>1598</v>
      </c>
      <c r="G99" s="155" t="s">
        <v>29</v>
      </c>
      <c r="H99" s="155" t="s">
        <v>75</v>
      </c>
      <c r="I99" s="155" t="s">
        <v>1795</v>
      </c>
      <c r="J99" s="155" t="s">
        <v>1600</v>
      </c>
      <c r="K99" s="156">
        <v>12500</v>
      </c>
      <c r="L99" s="156">
        <v>12500</v>
      </c>
      <c r="M99" s="157">
        <v>12500</v>
      </c>
      <c r="N99" s="156">
        <v>12500</v>
      </c>
      <c r="O99" s="158">
        <f t="shared" si="10"/>
        <v>0</v>
      </c>
      <c r="P99" s="159">
        <f t="shared" si="11"/>
        <v>0</v>
      </c>
    </row>
    <row r="100" spans="1:16" s="160" customFormat="1" x14ac:dyDescent="0.25">
      <c r="A100" s="155" t="s">
        <v>1798</v>
      </c>
      <c r="B100" s="155">
        <v>1</v>
      </c>
      <c r="C100" s="155" t="s">
        <v>1799</v>
      </c>
      <c r="D100" s="155" t="s">
        <v>1800</v>
      </c>
      <c r="E100" s="155">
        <v>1</v>
      </c>
      <c r="F100" s="155" t="s">
        <v>1598</v>
      </c>
      <c r="G100" s="155" t="s">
        <v>29</v>
      </c>
      <c r="H100" s="155" t="s">
        <v>75</v>
      </c>
      <c r="I100" s="155" t="s">
        <v>1801</v>
      </c>
      <c r="J100" s="155" t="s">
        <v>1600</v>
      </c>
      <c r="K100" s="156">
        <v>26650</v>
      </c>
      <c r="L100" s="156">
        <v>26650</v>
      </c>
      <c r="M100" s="157">
        <v>26650</v>
      </c>
      <c r="N100" s="156">
        <v>26650</v>
      </c>
      <c r="O100" s="158">
        <f t="shared" si="10"/>
        <v>0</v>
      </c>
      <c r="P100" s="159">
        <f t="shared" si="11"/>
        <v>0</v>
      </c>
    </row>
    <row r="101" spans="1:16" s="160" customFormat="1" x14ac:dyDescent="0.25">
      <c r="A101" s="155" t="s">
        <v>1802</v>
      </c>
      <c r="B101" s="155">
        <v>1</v>
      </c>
      <c r="C101" s="155" t="s">
        <v>1803</v>
      </c>
      <c r="D101" s="155" t="s">
        <v>1804</v>
      </c>
      <c r="E101" s="155">
        <v>1</v>
      </c>
      <c r="F101" s="155" t="s">
        <v>1598</v>
      </c>
      <c r="G101" s="155" t="s">
        <v>29</v>
      </c>
      <c r="H101" s="155" t="s">
        <v>75</v>
      </c>
      <c r="I101" s="155" t="s">
        <v>1805</v>
      </c>
      <c r="J101" s="155" t="s">
        <v>1600</v>
      </c>
      <c r="K101" s="156">
        <v>21153.5</v>
      </c>
      <c r="L101" s="156">
        <v>27500</v>
      </c>
      <c r="M101" s="157">
        <v>21153.5</v>
      </c>
      <c r="N101" s="156">
        <v>27500</v>
      </c>
      <c r="O101" s="158">
        <f t="shared" si="10"/>
        <v>0</v>
      </c>
      <c r="P101" s="159">
        <f t="shared" si="11"/>
        <v>0</v>
      </c>
    </row>
    <row r="102" spans="1:16" s="160" customFormat="1" x14ac:dyDescent="0.25">
      <c r="A102" s="155" t="s">
        <v>1806</v>
      </c>
      <c r="B102" s="155">
        <v>1</v>
      </c>
      <c r="C102" s="155" t="s">
        <v>1807</v>
      </c>
      <c r="D102" s="155" t="s">
        <v>427</v>
      </c>
      <c r="E102" s="155">
        <v>1</v>
      </c>
      <c r="F102" s="155" t="s">
        <v>1598</v>
      </c>
      <c r="G102" s="155" t="s">
        <v>29</v>
      </c>
      <c r="H102" s="155" t="s">
        <v>75</v>
      </c>
      <c r="I102" s="155" t="s">
        <v>75</v>
      </c>
      <c r="J102" s="155" t="s">
        <v>1600</v>
      </c>
      <c r="K102" s="156">
        <v>44000</v>
      </c>
      <c r="L102" s="156">
        <v>44000</v>
      </c>
      <c r="M102" s="157">
        <v>44000</v>
      </c>
      <c r="N102" s="156">
        <v>44000</v>
      </c>
      <c r="O102" s="158">
        <f t="shared" si="10"/>
        <v>0</v>
      </c>
      <c r="P102" s="159">
        <f t="shared" si="11"/>
        <v>0</v>
      </c>
    </row>
    <row r="103" spans="1:16" s="160" customFormat="1" x14ac:dyDescent="0.25">
      <c r="A103" s="155" t="s">
        <v>1808</v>
      </c>
      <c r="B103" s="155">
        <v>1</v>
      </c>
      <c r="C103" s="155" t="s">
        <v>1809</v>
      </c>
      <c r="D103" s="155" t="s">
        <v>427</v>
      </c>
      <c r="E103" s="155">
        <v>1</v>
      </c>
      <c r="F103" s="155" t="s">
        <v>1598</v>
      </c>
      <c r="G103" s="155" t="s">
        <v>29</v>
      </c>
      <c r="H103" s="155" t="s">
        <v>75</v>
      </c>
      <c r="I103" s="155" t="s">
        <v>1810</v>
      </c>
      <c r="J103" s="155" t="s">
        <v>1600</v>
      </c>
      <c r="K103" s="156">
        <v>39000</v>
      </c>
      <c r="L103" s="156">
        <v>39000</v>
      </c>
      <c r="M103" s="157">
        <v>39000</v>
      </c>
      <c r="N103" s="156">
        <v>39000</v>
      </c>
      <c r="O103" s="158">
        <f t="shared" si="10"/>
        <v>0</v>
      </c>
      <c r="P103" s="159">
        <f t="shared" si="11"/>
        <v>0</v>
      </c>
    </row>
    <row r="104" spans="1:16" s="160" customFormat="1" x14ac:dyDescent="0.25">
      <c r="A104" s="155" t="s">
        <v>1811</v>
      </c>
      <c r="B104" s="155">
        <v>1</v>
      </c>
      <c r="C104" s="155" t="s">
        <v>1812</v>
      </c>
      <c r="D104" s="155" t="s">
        <v>1813</v>
      </c>
      <c r="E104" s="155">
        <v>1</v>
      </c>
      <c r="F104" s="155" t="s">
        <v>1598</v>
      </c>
      <c r="G104" s="155" t="s">
        <v>29</v>
      </c>
      <c r="H104" s="155" t="s">
        <v>75</v>
      </c>
      <c r="I104" s="155" t="s">
        <v>1814</v>
      </c>
      <c r="J104" s="155" t="s">
        <v>1600</v>
      </c>
      <c r="K104" s="156">
        <v>37500</v>
      </c>
      <c r="L104" s="156">
        <v>37500</v>
      </c>
      <c r="M104" s="157">
        <v>37500</v>
      </c>
      <c r="N104" s="156">
        <v>37500</v>
      </c>
      <c r="O104" s="158">
        <f t="shared" si="10"/>
        <v>0</v>
      </c>
      <c r="P104" s="159">
        <f t="shared" si="11"/>
        <v>0</v>
      </c>
    </row>
    <row r="105" spans="1:16" s="160" customFormat="1" x14ac:dyDescent="0.25">
      <c r="A105" s="155" t="s">
        <v>1815</v>
      </c>
      <c r="B105" s="155">
        <v>1</v>
      </c>
      <c r="C105" s="155" t="s">
        <v>1816</v>
      </c>
      <c r="D105" s="155" t="s">
        <v>1697</v>
      </c>
      <c r="E105" s="155">
        <v>1</v>
      </c>
      <c r="F105" s="155" t="s">
        <v>1598</v>
      </c>
      <c r="G105" s="155" t="s">
        <v>29</v>
      </c>
      <c r="H105" s="155" t="s">
        <v>75</v>
      </c>
      <c r="I105" s="155" t="s">
        <v>1556</v>
      </c>
      <c r="J105" s="155" t="s">
        <v>1600</v>
      </c>
      <c r="K105" s="156">
        <v>57500</v>
      </c>
      <c r="L105" s="156">
        <v>57500</v>
      </c>
      <c r="M105" s="157">
        <v>57500</v>
      </c>
      <c r="N105" s="156">
        <v>57500</v>
      </c>
      <c r="O105" s="158">
        <f t="shared" si="10"/>
        <v>0</v>
      </c>
      <c r="P105" s="159">
        <f t="shared" si="11"/>
        <v>0</v>
      </c>
    </row>
    <row r="106" spans="1:16" s="160" customFormat="1" x14ac:dyDescent="0.25">
      <c r="A106" s="155" t="s">
        <v>1817</v>
      </c>
      <c r="B106" s="155">
        <v>1</v>
      </c>
      <c r="C106" s="155" t="s">
        <v>1818</v>
      </c>
      <c r="D106" s="155" t="s">
        <v>1819</v>
      </c>
      <c r="E106" s="155">
        <v>1</v>
      </c>
      <c r="F106" s="155" t="s">
        <v>1598</v>
      </c>
      <c r="G106" s="155" t="s">
        <v>29</v>
      </c>
      <c r="H106" s="155" t="s">
        <v>346</v>
      </c>
      <c r="I106" s="155" t="s">
        <v>1820</v>
      </c>
      <c r="J106" s="155" t="s">
        <v>1600</v>
      </c>
      <c r="K106" s="156">
        <v>19500</v>
      </c>
      <c r="L106" s="156">
        <v>19500</v>
      </c>
      <c r="M106" s="157">
        <v>19500</v>
      </c>
      <c r="N106" s="156">
        <v>19500</v>
      </c>
      <c r="O106" s="158">
        <f t="shared" si="10"/>
        <v>0</v>
      </c>
      <c r="P106" s="159">
        <f t="shared" si="11"/>
        <v>0</v>
      </c>
    </row>
    <row r="107" spans="1:16" s="160" customFormat="1" x14ac:dyDescent="0.25">
      <c r="A107" s="155" t="s">
        <v>1821</v>
      </c>
      <c r="B107" s="155">
        <v>1</v>
      </c>
      <c r="C107" s="155" t="s">
        <v>1822</v>
      </c>
      <c r="D107" s="155" t="s">
        <v>1819</v>
      </c>
      <c r="E107" s="155">
        <v>1</v>
      </c>
      <c r="F107" s="155" t="s">
        <v>1598</v>
      </c>
      <c r="G107" s="155" t="s">
        <v>29</v>
      </c>
      <c r="H107" s="155" t="s">
        <v>346</v>
      </c>
      <c r="I107" s="155" t="s">
        <v>1820</v>
      </c>
      <c r="J107" s="155" t="s">
        <v>1600</v>
      </c>
      <c r="K107" s="156">
        <v>43500</v>
      </c>
      <c r="L107" s="156">
        <v>43500</v>
      </c>
      <c r="M107" s="157">
        <v>43500</v>
      </c>
      <c r="N107" s="156">
        <v>43500</v>
      </c>
      <c r="O107" s="158">
        <f t="shared" si="10"/>
        <v>0</v>
      </c>
      <c r="P107" s="159">
        <f t="shared" si="11"/>
        <v>0</v>
      </c>
    </row>
    <row r="108" spans="1:16" s="160" customFormat="1" x14ac:dyDescent="0.25">
      <c r="A108" s="155" t="s">
        <v>1823</v>
      </c>
      <c r="B108" s="155">
        <v>1</v>
      </c>
      <c r="C108" s="155" t="s">
        <v>1824</v>
      </c>
      <c r="D108" s="155" t="s">
        <v>1825</v>
      </c>
      <c r="E108" s="155">
        <v>1</v>
      </c>
      <c r="F108" s="155" t="s">
        <v>1598</v>
      </c>
      <c r="G108" s="155" t="s">
        <v>29</v>
      </c>
      <c r="H108" s="155" t="s">
        <v>346</v>
      </c>
      <c r="I108" s="155" t="s">
        <v>1820</v>
      </c>
      <c r="J108" s="155" t="s">
        <v>1600</v>
      </c>
      <c r="K108" s="156">
        <v>61600</v>
      </c>
      <c r="L108" s="156">
        <v>63400</v>
      </c>
      <c r="M108" s="157">
        <v>61600</v>
      </c>
      <c r="N108" s="156">
        <v>63400</v>
      </c>
      <c r="O108" s="158">
        <f t="shared" si="10"/>
        <v>0</v>
      </c>
      <c r="P108" s="159">
        <f t="shared" si="11"/>
        <v>0</v>
      </c>
    </row>
    <row r="109" spans="1:16" s="160" customFormat="1" x14ac:dyDescent="0.25">
      <c r="A109" s="155" t="s">
        <v>1826</v>
      </c>
      <c r="B109" s="155">
        <v>1</v>
      </c>
      <c r="C109" s="155" t="s">
        <v>1827</v>
      </c>
      <c r="D109" s="155" t="s">
        <v>1791</v>
      </c>
      <c r="E109" s="155">
        <v>1</v>
      </c>
      <c r="F109" s="155" t="s">
        <v>1598</v>
      </c>
      <c r="G109" s="155" t="s">
        <v>29</v>
      </c>
      <c r="H109" s="155" t="s">
        <v>346</v>
      </c>
      <c r="I109" s="155" t="s">
        <v>1828</v>
      </c>
      <c r="J109" s="155" t="s">
        <v>1600</v>
      </c>
      <c r="K109" s="156">
        <v>12500</v>
      </c>
      <c r="L109" s="156">
        <v>12500</v>
      </c>
      <c r="M109" s="157">
        <v>12500</v>
      </c>
      <c r="N109" s="156">
        <v>12500</v>
      </c>
      <c r="O109" s="158">
        <f t="shared" si="10"/>
        <v>0</v>
      </c>
      <c r="P109" s="159">
        <f t="shared" si="11"/>
        <v>0</v>
      </c>
    </row>
    <row r="110" spans="1:16" s="160" customFormat="1" x14ac:dyDescent="0.25">
      <c r="A110" s="155" t="s">
        <v>1829</v>
      </c>
      <c r="B110" s="155">
        <v>1</v>
      </c>
      <c r="C110" s="155" t="s">
        <v>1830</v>
      </c>
      <c r="D110" s="155" t="s">
        <v>1819</v>
      </c>
      <c r="E110" s="155">
        <v>1</v>
      </c>
      <c r="F110" s="155" t="s">
        <v>1598</v>
      </c>
      <c r="G110" s="155" t="s">
        <v>29</v>
      </c>
      <c r="H110" s="155" t="s">
        <v>346</v>
      </c>
      <c r="I110" s="155" t="s">
        <v>1820</v>
      </c>
      <c r="J110" s="155" t="s">
        <v>1600</v>
      </c>
      <c r="K110" s="156">
        <v>20955</v>
      </c>
      <c r="L110" s="156">
        <v>20955</v>
      </c>
      <c r="M110" s="157">
        <v>20955</v>
      </c>
      <c r="N110" s="156">
        <v>20955</v>
      </c>
      <c r="O110" s="158">
        <f t="shared" si="10"/>
        <v>0</v>
      </c>
      <c r="P110" s="159">
        <f t="shared" si="11"/>
        <v>0</v>
      </c>
    </row>
    <row r="111" spans="1:16" s="160" customFormat="1" x14ac:dyDescent="0.25">
      <c r="A111" s="155" t="s">
        <v>1831</v>
      </c>
      <c r="B111" s="155">
        <v>1</v>
      </c>
      <c r="C111" s="155" t="s">
        <v>1832</v>
      </c>
      <c r="D111" s="155" t="s">
        <v>1833</v>
      </c>
      <c r="E111" s="155">
        <v>1</v>
      </c>
      <c r="F111" s="155" t="s">
        <v>1598</v>
      </c>
      <c r="G111" s="155" t="s">
        <v>29</v>
      </c>
      <c r="H111" s="155" t="s">
        <v>346</v>
      </c>
      <c r="I111" s="155" t="s">
        <v>1834</v>
      </c>
      <c r="J111" s="155" t="s">
        <v>1600</v>
      </c>
      <c r="K111" s="156">
        <v>4620</v>
      </c>
      <c r="L111" s="156">
        <v>4620</v>
      </c>
      <c r="M111" s="157">
        <v>4620</v>
      </c>
      <c r="N111" s="156">
        <v>4620</v>
      </c>
      <c r="O111" s="158">
        <f t="shared" si="10"/>
        <v>0</v>
      </c>
      <c r="P111" s="159">
        <f t="shared" si="11"/>
        <v>0</v>
      </c>
    </row>
    <row r="112" spans="1:16" s="160" customFormat="1" x14ac:dyDescent="0.25">
      <c r="A112" s="155" t="s">
        <v>1835</v>
      </c>
      <c r="B112" s="155">
        <v>1</v>
      </c>
      <c r="C112" s="155" t="s">
        <v>1836</v>
      </c>
      <c r="D112" s="155" t="s">
        <v>352</v>
      </c>
      <c r="E112" s="155">
        <v>1</v>
      </c>
      <c r="F112" s="155" t="s">
        <v>1598</v>
      </c>
      <c r="G112" s="155" t="s">
        <v>29</v>
      </c>
      <c r="H112" s="155" t="s">
        <v>62</v>
      </c>
      <c r="I112" s="155" t="s">
        <v>1837</v>
      </c>
      <c r="J112" s="155" t="s">
        <v>1600</v>
      </c>
      <c r="K112" s="156">
        <v>30000</v>
      </c>
      <c r="L112" s="156">
        <v>30000</v>
      </c>
      <c r="M112" s="157">
        <v>30000</v>
      </c>
      <c r="N112" s="156">
        <v>30000</v>
      </c>
      <c r="O112" s="158">
        <f t="shared" si="10"/>
        <v>0</v>
      </c>
      <c r="P112" s="159">
        <f t="shared" si="11"/>
        <v>0</v>
      </c>
    </row>
    <row r="113" spans="1:16" s="160" customFormat="1" x14ac:dyDescent="0.25">
      <c r="A113" s="155" t="s">
        <v>1838</v>
      </c>
      <c r="B113" s="155">
        <v>1</v>
      </c>
      <c r="C113" s="155" t="s">
        <v>1839</v>
      </c>
      <c r="D113" s="155" t="s">
        <v>1840</v>
      </c>
      <c r="E113" s="155">
        <v>1</v>
      </c>
      <c r="F113" s="155" t="s">
        <v>1598</v>
      </c>
      <c r="G113" s="155" t="s">
        <v>29</v>
      </c>
      <c r="H113" s="155" t="s">
        <v>62</v>
      </c>
      <c r="I113" s="155" t="s">
        <v>413</v>
      </c>
      <c r="J113" s="155" t="s">
        <v>1600</v>
      </c>
      <c r="K113" s="156">
        <v>57500</v>
      </c>
      <c r="L113" s="156">
        <v>57500</v>
      </c>
      <c r="M113" s="157">
        <v>57500</v>
      </c>
      <c r="N113" s="156">
        <v>57500</v>
      </c>
      <c r="O113" s="158">
        <f t="shared" si="10"/>
        <v>0</v>
      </c>
      <c r="P113" s="159">
        <f t="shared" si="11"/>
        <v>0</v>
      </c>
    </row>
    <row r="114" spans="1:16" s="160" customFormat="1" x14ac:dyDescent="0.25">
      <c r="A114" s="155" t="s">
        <v>1841</v>
      </c>
      <c r="B114" s="155">
        <v>1</v>
      </c>
      <c r="C114" s="155" t="s">
        <v>1842</v>
      </c>
      <c r="D114" s="155" t="s">
        <v>1833</v>
      </c>
      <c r="E114" s="155">
        <v>1</v>
      </c>
      <c r="F114" s="155" t="s">
        <v>1598</v>
      </c>
      <c r="G114" s="155" t="s">
        <v>29</v>
      </c>
      <c r="H114" s="155" t="s">
        <v>62</v>
      </c>
      <c r="I114" s="155" t="s">
        <v>1843</v>
      </c>
      <c r="J114" s="155" t="s">
        <v>1600</v>
      </c>
      <c r="K114" s="156">
        <v>7800</v>
      </c>
      <c r="L114" s="156">
        <v>7800</v>
      </c>
      <c r="M114" s="157">
        <v>7800</v>
      </c>
      <c r="N114" s="156">
        <v>7800</v>
      </c>
      <c r="O114" s="158">
        <f t="shared" si="10"/>
        <v>0</v>
      </c>
      <c r="P114" s="159">
        <f t="shared" si="11"/>
        <v>0</v>
      </c>
    </row>
    <row r="115" spans="1:16" s="160" customFormat="1" x14ac:dyDescent="0.25">
      <c r="A115" s="155" t="s">
        <v>1844</v>
      </c>
      <c r="B115" s="155">
        <v>1</v>
      </c>
      <c r="C115" s="155" t="s">
        <v>1845</v>
      </c>
      <c r="D115" s="155" t="s">
        <v>280</v>
      </c>
      <c r="E115" s="155">
        <v>1</v>
      </c>
      <c r="F115" s="155" t="s">
        <v>1598</v>
      </c>
      <c r="G115" s="155" t="s">
        <v>29</v>
      </c>
      <c r="H115" s="155" t="s">
        <v>62</v>
      </c>
      <c r="I115" s="155" t="s">
        <v>1846</v>
      </c>
      <c r="J115" s="155" t="s">
        <v>1600</v>
      </c>
      <c r="K115" s="156">
        <v>20300</v>
      </c>
      <c r="L115" s="156">
        <v>20300</v>
      </c>
      <c r="M115" s="157">
        <v>20300</v>
      </c>
      <c r="N115" s="156">
        <v>20300</v>
      </c>
      <c r="O115" s="158">
        <f t="shared" si="10"/>
        <v>0</v>
      </c>
      <c r="P115" s="159">
        <f t="shared" si="11"/>
        <v>0</v>
      </c>
    </row>
    <row r="116" spans="1:16" s="160" customFormat="1" x14ac:dyDescent="0.25">
      <c r="A116" s="155" t="s">
        <v>1847</v>
      </c>
      <c r="B116" s="155">
        <v>1</v>
      </c>
      <c r="C116" s="155" t="s">
        <v>1848</v>
      </c>
      <c r="D116" s="155" t="s">
        <v>1849</v>
      </c>
      <c r="E116" s="155">
        <v>1</v>
      </c>
      <c r="F116" s="155" t="s">
        <v>1598</v>
      </c>
      <c r="G116" s="155" t="s">
        <v>29</v>
      </c>
      <c r="H116" s="155" t="s">
        <v>62</v>
      </c>
      <c r="I116" s="155" t="s">
        <v>1625</v>
      </c>
      <c r="J116" s="155" t="s">
        <v>1600</v>
      </c>
      <c r="K116" s="156">
        <v>47500</v>
      </c>
      <c r="L116" s="156">
        <v>47500</v>
      </c>
      <c r="M116" s="157">
        <v>47500</v>
      </c>
      <c r="N116" s="156">
        <v>47500</v>
      </c>
      <c r="O116" s="158">
        <f t="shared" si="10"/>
        <v>0</v>
      </c>
      <c r="P116" s="159">
        <f t="shared" si="11"/>
        <v>0</v>
      </c>
    </row>
    <row r="117" spans="1:16" s="160" customFormat="1" x14ac:dyDescent="0.25">
      <c r="A117" s="155" t="s">
        <v>1850</v>
      </c>
      <c r="B117" s="155">
        <v>1</v>
      </c>
      <c r="C117" s="155" t="s">
        <v>1851</v>
      </c>
      <c r="D117" s="155" t="s">
        <v>378</v>
      </c>
      <c r="E117" s="155">
        <v>1</v>
      </c>
      <c r="F117" s="155" t="s">
        <v>1598</v>
      </c>
      <c r="G117" s="155" t="s">
        <v>29</v>
      </c>
      <c r="H117" s="155" t="s">
        <v>62</v>
      </c>
      <c r="I117" s="155" t="s">
        <v>1852</v>
      </c>
      <c r="J117" s="155" t="s">
        <v>1600</v>
      </c>
      <c r="K117" s="161">
        <v>75000</v>
      </c>
      <c r="L117" s="161">
        <v>75000</v>
      </c>
      <c r="M117" s="157">
        <v>75000</v>
      </c>
      <c r="N117" s="161">
        <v>75000</v>
      </c>
      <c r="O117" s="158">
        <f t="shared" si="10"/>
        <v>0</v>
      </c>
      <c r="P117" s="159">
        <f t="shared" si="11"/>
        <v>0</v>
      </c>
    </row>
    <row r="118" spans="1:16" s="160" customFormat="1" x14ac:dyDescent="0.25">
      <c r="A118" s="155" t="s">
        <v>1853</v>
      </c>
      <c r="B118" s="155">
        <v>1</v>
      </c>
      <c r="C118" s="155" t="s">
        <v>1854</v>
      </c>
      <c r="D118" s="155" t="s">
        <v>378</v>
      </c>
      <c r="E118" s="155">
        <v>1</v>
      </c>
      <c r="F118" s="155" t="s">
        <v>1598</v>
      </c>
      <c r="G118" s="155" t="s">
        <v>29</v>
      </c>
      <c r="H118" s="155" t="s">
        <v>62</v>
      </c>
      <c r="I118" s="155" t="s">
        <v>1625</v>
      </c>
      <c r="J118" s="155" t="s">
        <v>1600</v>
      </c>
      <c r="K118" s="156">
        <v>75000</v>
      </c>
      <c r="L118" s="156">
        <v>75000</v>
      </c>
      <c r="M118" s="157">
        <v>75000</v>
      </c>
      <c r="N118" s="156">
        <v>75000</v>
      </c>
      <c r="O118" s="158">
        <f t="shared" si="10"/>
        <v>0</v>
      </c>
      <c r="P118" s="159">
        <f t="shared" si="11"/>
        <v>0</v>
      </c>
    </row>
    <row r="119" spans="1:16" s="160" customFormat="1" x14ac:dyDescent="0.25">
      <c r="A119" s="155" t="s">
        <v>1855</v>
      </c>
      <c r="B119" s="155">
        <v>1</v>
      </c>
      <c r="C119" s="155" t="s">
        <v>1856</v>
      </c>
      <c r="D119" s="155" t="s">
        <v>1791</v>
      </c>
      <c r="E119" s="155">
        <v>1</v>
      </c>
      <c r="F119" s="155" t="s">
        <v>1598</v>
      </c>
      <c r="G119" s="155" t="s">
        <v>29</v>
      </c>
      <c r="H119" s="155" t="s">
        <v>62</v>
      </c>
      <c r="I119" s="155" t="s">
        <v>1480</v>
      </c>
      <c r="J119" s="155" t="s">
        <v>1600</v>
      </c>
      <c r="K119" s="156">
        <v>12500</v>
      </c>
      <c r="L119" s="156">
        <v>12500</v>
      </c>
      <c r="M119" s="157">
        <v>12500</v>
      </c>
      <c r="N119" s="156">
        <v>12500</v>
      </c>
      <c r="O119" s="158">
        <f t="shared" si="10"/>
        <v>0</v>
      </c>
      <c r="P119" s="159">
        <f t="shared" si="11"/>
        <v>0</v>
      </c>
    </row>
    <row r="120" spans="1:16" s="160" customFormat="1" x14ac:dyDescent="0.25">
      <c r="A120" s="155" t="s">
        <v>1857</v>
      </c>
      <c r="B120" s="155">
        <v>1</v>
      </c>
      <c r="C120" s="155" t="s">
        <v>1858</v>
      </c>
      <c r="D120" s="155" t="s">
        <v>1833</v>
      </c>
      <c r="E120" s="155">
        <v>1</v>
      </c>
      <c r="F120" s="155" t="s">
        <v>1598</v>
      </c>
      <c r="G120" s="155" t="s">
        <v>29</v>
      </c>
      <c r="H120" s="155" t="s">
        <v>62</v>
      </c>
      <c r="I120" s="155" t="s">
        <v>1859</v>
      </c>
      <c r="J120" s="155" t="s">
        <v>1600</v>
      </c>
      <c r="K120" s="156">
        <v>7600</v>
      </c>
      <c r="L120" s="156">
        <v>7600</v>
      </c>
      <c r="M120" s="157">
        <v>7600</v>
      </c>
      <c r="N120" s="156">
        <v>7600</v>
      </c>
      <c r="O120" s="158">
        <f t="shared" si="10"/>
        <v>0</v>
      </c>
      <c r="P120" s="159">
        <f t="shared" si="11"/>
        <v>0</v>
      </c>
    </row>
    <row r="121" spans="1:16" s="160" customFormat="1" x14ac:dyDescent="0.25">
      <c r="A121" s="155" t="s">
        <v>1860</v>
      </c>
      <c r="B121" s="155">
        <v>1</v>
      </c>
      <c r="C121" s="155" t="s">
        <v>1861</v>
      </c>
      <c r="D121" s="155" t="s">
        <v>1791</v>
      </c>
      <c r="E121" s="155">
        <v>1</v>
      </c>
      <c r="F121" s="155" t="s">
        <v>1598</v>
      </c>
      <c r="G121" s="155" t="s">
        <v>29</v>
      </c>
      <c r="H121" s="155" t="s">
        <v>62</v>
      </c>
      <c r="I121" s="155" t="s">
        <v>1862</v>
      </c>
      <c r="J121" s="155" t="s">
        <v>1600</v>
      </c>
      <c r="K121" s="156">
        <v>12500</v>
      </c>
      <c r="L121" s="156">
        <v>12500</v>
      </c>
      <c r="M121" s="157">
        <v>12500</v>
      </c>
      <c r="N121" s="156">
        <v>12500</v>
      </c>
      <c r="O121" s="158">
        <f t="shared" si="10"/>
        <v>0</v>
      </c>
      <c r="P121" s="159">
        <f t="shared" si="11"/>
        <v>0</v>
      </c>
    </row>
    <row r="122" spans="1:16" s="160" customFormat="1" x14ac:dyDescent="0.25">
      <c r="A122" s="155" t="s">
        <v>1863</v>
      </c>
      <c r="B122" s="155">
        <v>1</v>
      </c>
      <c r="C122" s="155" t="s">
        <v>1864</v>
      </c>
      <c r="D122" s="155" t="s">
        <v>1865</v>
      </c>
      <c r="E122" s="155">
        <v>10</v>
      </c>
      <c r="F122" s="155" t="s">
        <v>1598</v>
      </c>
      <c r="G122" s="155" t="s">
        <v>29</v>
      </c>
      <c r="H122" s="155" t="s">
        <v>62</v>
      </c>
      <c r="I122" s="155" t="s">
        <v>1866</v>
      </c>
      <c r="J122" s="155" t="s">
        <v>1600</v>
      </c>
      <c r="K122" s="156">
        <v>6490</v>
      </c>
      <c r="L122" s="156">
        <v>6490</v>
      </c>
      <c r="M122" s="157">
        <v>6490</v>
      </c>
      <c r="N122" s="156">
        <v>6490</v>
      </c>
      <c r="O122" s="158">
        <f t="shared" si="10"/>
        <v>0</v>
      </c>
      <c r="P122" s="159">
        <f t="shared" si="11"/>
        <v>0</v>
      </c>
    </row>
    <row r="123" spans="1:16" s="160" customFormat="1" x14ac:dyDescent="0.25">
      <c r="A123" s="155" t="s">
        <v>1867</v>
      </c>
      <c r="B123" s="155">
        <v>1</v>
      </c>
      <c r="C123" s="155" t="s">
        <v>1868</v>
      </c>
      <c r="D123" s="155" t="s">
        <v>1865</v>
      </c>
      <c r="E123" s="155">
        <v>15</v>
      </c>
      <c r="F123" s="155" t="s">
        <v>1598</v>
      </c>
      <c r="G123" s="155" t="s">
        <v>29</v>
      </c>
      <c r="H123" s="155" t="s">
        <v>62</v>
      </c>
      <c r="I123" s="155" t="s">
        <v>1866</v>
      </c>
      <c r="J123" s="155" t="s">
        <v>1600</v>
      </c>
      <c r="K123" s="156">
        <v>9730.25</v>
      </c>
      <c r="L123" s="156">
        <v>9735</v>
      </c>
      <c r="M123" s="157">
        <v>9730.25</v>
      </c>
      <c r="N123" s="156">
        <v>9735</v>
      </c>
      <c r="O123" s="158">
        <f t="shared" si="10"/>
        <v>0</v>
      </c>
      <c r="P123" s="159">
        <f t="shared" si="11"/>
        <v>0</v>
      </c>
    </row>
    <row r="124" spans="1:16" s="160" customFormat="1" x14ac:dyDescent="0.25">
      <c r="A124" s="155" t="s">
        <v>1869</v>
      </c>
      <c r="B124" s="155">
        <v>1</v>
      </c>
      <c r="C124" s="155" t="s">
        <v>1870</v>
      </c>
      <c r="D124" s="155" t="s">
        <v>1871</v>
      </c>
      <c r="E124" s="155">
        <v>10</v>
      </c>
      <c r="F124" s="155" t="s">
        <v>1598</v>
      </c>
      <c r="G124" s="155" t="s">
        <v>29</v>
      </c>
      <c r="H124" s="155" t="s">
        <v>62</v>
      </c>
      <c r="I124" s="155" t="s">
        <v>1862</v>
      </c>
      <c r="J124" s="155" t="s">
        <v>1600</v>
      </c>
      <c r="K124" s="156">
        <v>46400</v>
      </c>
      <c r="L124" s="156">
        <v>46400</v>
      </c>
      <c r="M124" s="157">
        <v>46400</v>
      </c>
      <c r="N124" s="156">
        <v>46400</v>
      </c>
      <c r="O124" s="158">
        <f t="shared" si="10"/>
        <v>0</v>
      </c>
      <c r="P124" s="159">
        <f t="shared" si="11"/>
        <v>0</v>
      </c>
    </row>
    <row r="125" spans="1:16" s="160" customFormat="1" x14ac:dyDescent="0.25">
      <c r="A125" s="155" t="s">
        <v>1872</v>
      </c>
      <c r="B125" s="155">
        <v>1</v>
      </c>
      <c r="C125" s="155" t="s">
        <v>1873</v>
      </c>
      <c r="D125" s="155" t="s">
        <v>1791</v>
      </c>
      <c r="E125" s="155">
        <v>1</v>
      </c>
      <c r="F125" s="155" t="s">
        <v>1598</v>
      </c>
      <c r="G125" s="155" t="s">
        <v>29</v>
      </c>
      <c r="H125" s="155" t="s">
        <v>62</v>
      </c>
      <c r="I125" s="155" t="s">
        <v>1874</v>
      </c>
      <c r="J125" s="155" t="s">
        <v>1600</v>
      </c>
      <c r="K125" s="156">
        <v>12500</v>
      </c>
      <c r="L125" s="156">
        <v>12500</v>
      </c>
      <c r="M125" s="157">
        <v>12500</v>
      </c>
      <c r="N125" s="156">
        <v>12500</v>
      </c>
      <c r="O125" s="158">
        <f t="shared" si="10"/>
        <v>0</v>
      </c>
      <c r="P125" s="159">
        <f t="shared" si="11"/>
        <v>0</v>
      </c>
    </row>
    <row r="126" spans="1:16" s="160" customFormat="1" x14ac:dyDescent="0.25">
      <c r="A126" s="155" t="s">
        <v>1875</v>
      </c>
      <c r="B126" s="155">
        <v>1</v>
      </c>
      <c r="C126" s="155" t="s">
        <v>1876</v>
      </c>
      <c r="D126" s="155" t="s">
        <v>1791</v>
      </c>
      <c r="E126" s="155">
        <v>1</v>
      </c>
      <c r="F126" s="155" t="s">
        <v>1598</v>
      </c>
      <c r="G126" s="155" t="s">
        <v>29</v>
      </c>
      <c r="H126" s="155" t="s">
        <v>62</v>
      </c>
      <c r="I126" s="155" t="s">
        <v>1625</v>
      </c>
      <c r="J126" s="155" t="s">
        <v>1600</v>
      </c>
      <c r="K126" s="156">
        <v>12500</v>
      </c>
      <c r="L126" s="156">
        <v>12500</v>
      </c>
      <c r="M126" s="157">
        <v>12500</v>
      </c>
      <c r="N126" s="156">
        <v>12500</v>
      </c>
      <c r="O126" s="158">
        <f t="shared" si="10"/>
        <v>0</v>
      </c>
      <c r="P126" s="159">
        <f t="shared" si="11"/>
        <v>0</v>
      </c>
    </row>
    <row r="127" spans="1:16" s="160" customFormat="1" x14ac:dyDescent="0.25">
      <c r="A127" s="155" t="s">
        <v>1877</v>
      </c>
      <c r="B127" s="155">
        <v>1</v>
      </c>
      <c r="C127" s="155" t="s">
        <v>1878</v>
      </c>
      <c r="D127" s="155" t="s">
        <v>1791</v>
      </c>
      <c r="E127" s="155">
        <v>1</v>
      </c>
      <c r="F127" s="155" t="s">
        <v>1598</v>
      </c>
      <c r="G127" s="155" t="s">
        <v>29</v>
      </c>
      <c r="H127" s="155" t="s">
        <v>62</v>
      </c>
      <c r="I127" s="155" t="s">
        <v>1625</v>
      </c>
      <c r="J127" s="155" t="s">
        <v>1600</v>
      </c>
      <c r="K127" s="156">
        <v>12500</v>
      </c>
      <c r="L127" s="156">
        <v>12500</v>
      </c>
      <c r="M127" s="157">
        <v>12500</v>
      </c>
      <c r="N127" s="156">
        <v>12500</v>
      </c>
      <c r="O127" s="158">
        <f t="shared" si="10"/>
        <v>0</v>
      </c>
      <c r="P127" s="159">
        <f t="shared" si="11"/>
        <v>0</v>
      </c>
    </row>
    <row r="128" spans="1:16" s="160" customFormat="1" x14ac:dyDescent="0.25">
      <c r="A128" s="155" t="s">
        <v>1879</v>
      </c>
      <c r="B128" s="155">
        <v>1</v>
      </c>
      <c r="C128" s="155" t="s">
        <v>1880</v>
      </c>
      <c r="D128" s="155" t="s">
        <v>1791</v>
      </c>
      <c r="E128" s="155">
        <v>1</v>
      </c>
      <c r="F128" s="155" t="s">
        <v>1598</v>
      </c>
      <c r="G128" s="155" t="s">
        <v>29</v>
      </c>
      <c r="H128" s="155" t="s">
        <v>62</v>
      </c>
      <c r="I128" s="155" t="s">
        <v>1881</v>
      </c>
      <c r="J128" s="155" t="s">
        <v>1600</v>
      </c>
      <c r="K128" s="156">
        <v>12500</v>
      </c>
      <c r="L128" s="156">
        <v>12500</v>
      </c>
      <c r="M128" s="157">
        <v>12500</v>
      </c>
      <c r="N128" s="156">
        <v>12500</v>
      </c>
      <c r="O128" s="158">
        <f t="shared" si="10"/>
        <v>0</v>
      </c>
      <c r="P128" s="159">
        <f t="shared" si="11"/>
        <v>0</v>
      </c>
    </row>
    <row r="129" spans="1:16" s="160" customFormat="1" x14ac:dyDescent="0.25">
      <c r="A129" s="155" t="s">
        <v>1882</v>
      </c>
      <c r="B129" s="155">
        <v>1</v>
      </c>
      <c r="C129" s="155" t="s">
        <v>1883</v>
      </c>
      <c r="D129" s="155" t="s">
        <v>1884</v>
      </c>
      <c r="E129" s="155">
        <v>1</v>
      </c>
      <c r="F129" s="155" t="s">
        <v>1598</v>
      </c>
      <c r="G129" s="155" t="s">
        <v>29</v>
      </c>
      <c r="H129" s="155" t="s">
        <v>62</v>
      </c>
      <c r="I129" s="155" t="s">
        <v>1862</v>
      </c>
      <c r="J129" s="155" t="s">
        <v>1600</v>
      </c>
      <c r="K129" s="156">
        <v>50000</v>
      </c>
      <c r="L129" s="156">
        <v>50000</v>
      </c>
      <c r="M129" s="157">
        <v>50000</v>
      </c>
      <c r="N129" s="156">
        <v>50000</v>
      </c>
      <c r="O129" s="158">
        <f t="shared" ref="O129:O160" si="12">K129-M129</f>
        <v>0</v>
      </c>
      <c r="P129" s="159">
        <f t="shared" ref="P129:P160" si="13">L129-N129</f>
        <v>0</v>
      </c>
    </row>
    <row r="130" spans="1:16" s="160" customFormat="1" x14ac:dyDescent="0.25">
      <c r="A130" s="155" t="s">
        <v>1885</v>
      </c>
      <c r="B130" s="155">
        <v>1</v>
      </c>
      <c r="C130" s="155" t="s">
        <v>1886</v>
      </c>
      <c r="D130" s="155" t="s">
        <v>119</v>
      </c>
      <c r="E130" s="155">
        <v>1</v>
      </c>
      <c r="F130" s="155" t="s">
        <v>1598</v>
      </c>
      <c r="G130" s="155" t="s">
        <v>29</v>
      </c>
      <c r="H130" s="155" t="s">
        <v>62</v>
      </c>
      <c r="I130" s="155" t="s">
        <v>1625</v>
      </c>
      <c r="J130" s="155" t="s">
        <v>1600</v>
      </c>
      <c r="K130" s="156">
        <v>150000</v>
      </c>
      <c r="L130" s="156">
        <v>242000</v>
      </c>
      <c r="M130" s="157">
        <v>150000</v>
      </c>
      <c r="N130" s="156">
        <v>242000</v>
      </c>
      <c r="O130" s="158">
        <f t="shared" si="12"/>
        <v>0</v>
      </c>
      <c r="P130" s="159">
        <f t="shared" si="13"/>
        <v>0</v>
      </c>
    </row>
    <row r="131" spans="1:16" s="160" customFormat="1" x14ac:dyDescent="0.25">
      <c r="A131" s="155" t="s">
        <v>1887</v>
      </c>
      <c r="B131" s="155">
        <v>1</v>
      </c>
      <c r="C131" s="155" t="s">
        <v>1888</v>
      </c>
      <c r="D131" s="155" t="s">
        <v>119</v>
      </c>
      <c r="E131" s="155">
        <v>1</v>
      </c>
      <c r="F131" s="155" t="s">
        <v>1598</v>
      </c>
      <c r="G131" s="155" t="s">
        <v>29</v>
      </c>
      <c r="H131" s="155" t="s">
        <v>62</v>
      </c>
      <c r="I131" s="155" t="s">
        <v>1625</v>
      </c>
      <c r="J131" s="155" t="s">
        <v>1600</v>
      </c>
      <c r="K131" s="156">
        <v>150000</v>
      </c>
      <c r="L131" s="156">
        <v>242000</v>
      </c>
      <c r="M131" s="157">
        <v>150000</v>
      </c>
      <c r="N131" s="156">
        <v>242000</v>
      </c>
      <c r="O131" s="158">
        <f t="shared" si="12"/>
        <v>0</v>
      </c>
      <c r="P131" s="159">
        <f t="shared" si="13"/>
        <v>0</v>
      </c>
    </row>
    <row r="132" spans="1:16" s="160" customFormat="1" x14ac:dyDescent="0.25">
      <c r="A132" s="155" t="s">
        <v>1889</v>
      </c>
      <c r="B132" s="155">
        <v>1</v>
      </c>
      <c r="C132" s="155" t="s">
        <v>1890</v>
      </c>
      <c r="D132" s="155" t="s">
        <v>352</v>
      </c>
      <c r="E132" s="155">
        <v>1</v>
      </c>
      <c r="F132" s="155" t="s">
        <v>1598</v>
      </c>
      <c r="G132" s="155" t="s">
        <v>29</v>
      </c>
      <c r="H132" s="155" t="s">
        <v>62</v>
      </c>
      <c r="I132" s="155" t="s">
        <v>1859</v>
      </c>
      <c r="J132" s="155" t="s">
        <v>1600</v>
      </c>
      <c r="K132" s="156">
        <v>39750</v>
      </c>
      <c r="L132" s="156">
        <v>39950</v>
      </c>
      <c r="M132" s="157">
        <v>39750</v>
      </c>
      <c r="N132" s="156">
        <v>39950</v>
      </c>
      <c r="O132" s="158">
        <f t="shared" si="12"/>
        <v>0</v>
      </c>
      <c r="P132" s="159">
        <f t="shared" si="13"/>
        <v>0</v>
      </c>
    </row>
    <row r="133" spans="1:16" s="160" customFormat="1" x14ac:dyDescent="0.25">
      <c r="A133" s="155" t="s">
        <v>1891</v>
      </c>
      <c r="B133" s="155">
        <v>1</v>
      </c>
      <c r="C133" s="155" t="s">
        <v>1892</v>
      </c>
      <c r="D133" s="155" t="s">
        <v>1893</v>
      </c>
      <c r="E133" s="155">
        <v>1</v>
      </c>
      <c r="F133" s="155" t="s">
        <v>1598</v>
      </c>
      <c r="G133" s="155" t="s">
        <v>29</v>
      </c>
      <c r="H133" s="155" t="s">
        <v>62</v>
      </c>
      <c r="I133" s="155" t="s">
        <v>1862</v>
      </c>
      <c r="J133" s="155" t="s">
        <v>1600</v>
      </c>
      <c r="K133" s="156">
        <v>62897</v>
      </c>
      <c r="L133" s="156">
        <v>85103</v>
      </c>
      <c r="M133" s="157">
        <v>62897</v>
      </c>
      <c r="N133" s="156">
        <v>85103</v>
      </c>
      <c r="O133" s="158">
        <f t="shared" si="12"/>
        <v>0</v>
      </c>
      <c r="P133" s="159">
        <f t="shared" si="13"/>
        <v>0</v>
      </c>
    </row>
    <row r="134" spans="1:16" s="160" customFormat="1" x14ac:dyDescent="0.25">
      <c r="A134" s="155" t="s">
        <v>1894</v>
      </c>
      <c r="B134" s="155">
        <v>1</v>
      </c>
      <c r="C134" s="155" t="s">
        <v>1895</v>
      </c>
      <c r="D134" s="155" t="s">
        <v>1896</v>
      </c>
      <c r="E134" s="155">
        <v>1</v>
      </c>
      <c r="F134" s="155" t="s">
        <v>1598</v>
      </c>
      <c r="G134" s="155" t="s">
        <v>29</v>
      </c>
      <c r="H134" s="155" t="s">
        <v>94</v>
      </c>
      <c r="I134" s="155" t="s">
        <v>1897</v>
      </c>
      <c r="J134" s="155" t="s">
        <v>1600</v>
      </c>
      <c r="K134" s="156">
        <v>75000</v>
      </c>
      <c r="L134" s="156">
        <v>200000</v>
      </c>
      <c r="M134" s="157">
        <v>75000</v>
      </c>
      <c r="N134" s="156">
        <v>200000</v>
      </c>
      <c r="O134" s="158">
        <f t="shared" si="12"/>
        <v>0</v>
      </c>
      <c r="P134" s="159">
        <f t="shared" si="13"/>
        <v>0</v>
      </c>
    </row>
    <row r="135" spans="1:16" s="160" customFormat="1" x14ac:dyDescent="0.25">
      <c r="A135" s="155" t="s">
        <v>1898</v>
      </c>
      <c r="B135" s="155">
        <v>1</v>
      </c>
      <c r="C135" s="155" t="s">
        <v>1899</v>
      </c>
      <c r="D135" s="155" t="s">
        <v>1791</v>
      </c>
      <c r="E135" s="155">
        <v>1</v>
      </c>
      <c r="F135" s="155" t="s">
        <v>1598</v>
      </c>
      <c r="G135" s="155" t="s">
        <v>29</v>
      </c>
      <c r="H135" s="155" t="s">
        <v>94</v>
      </c>
      <c r="I135" s="155" t="s">
        <v>1900</v>
      </c>
      <c r="J135" s="155" t="s">
        <v>1600</v>
      </c>
      <c r="K135" s="156">
        <v>12500</v>
      </c>
      <c r="L135" s="156">
        <v>12500</v>
      </c>
      <c r="M135" s="157">
        <v>12500</v>
      </c>
      <c r="N135" s="156">
        <v>12500</v>
      </c>
      <c r="O135" s="158">
        <f t="shared" si="12"/>
        <v>0</v>
      </c>
      <c r="P135" s="159">
        <f t="shared" si="13"/>
        <v>0</v>
      </c>
    </row>
    <row r="136" spans="1:16" s="160" customFormat="1" x14ac:dyDescent="0.25">
      <c r="A136" s="155" t="s">
        <v>1901</v>
      </c>
      <c r="B136" s="155">
        <v>1</v>
      </c>
      <c r="C136" s="155" t="s">
        <v>1902</v>
      </c>
      <c r="D136" s="155" t="s">
        <v>1903</v>
      </c>
      <c r="E136" s="155">
        <v>1</v>
      </c>
      <c r="F136" s="155" t="s">
        <v>1598</v>
      </c>
      <c r="G136" s="155" t="s">
        <v>29</v>
      </c>
      <c r="H136" s="155" t="s">
        <v>94</v>
      </c>
      <c r="I136" s="155" t="s">
        <v>1904</v>
      </c>
      <c r="J136" s="155" t="s">
        <v>1600</v>
      </c>
      <c r="K136" s="156">
        <v>32500</v>
      </c>
      <c r="L136" s="156">
        <v>32500</v>
      </c>
      <c r="M136" s="157">
        <v>32500</v>
      </c>
      <c r="N136" s="156">
        <v>32500</v>
      </c>
      <c r="O136" s="158">
        <f t="shared" si="12"/>
        <v>0</v>
      </c>
      <c r="P136" s="159">
        <f t="shared" si="13"/>
        <v>0</v>
      </c>
    </row>
    <row r="137" spans="1:16" s="160" customFormat="1" x14ac:dyDescent="0.25">
      <c r="A137" s="155" t="s">
        <v>1905</v>
      </c>
      <c r="B137" s="155">
        <v>1</v>
      </c>
      <c r="C137" s="155" t="s">
        <v>1906</v>
      </c>
      <c r="D137" s="155" t="s">
        <v>1907</v>
      </c>
      <c r="E137" s="155">
        <v>1</v>
      </c>
      <c r="F137" s="155" t="s">
        <v>1598</v>
      </c>
      <c r="G137" s="155" t="s">
        <v>29</v>
      </c>
      <c r="H137" s="155" t="s">
        <v>94</v>
      </c>
      <c r="I137" s="155" t="s">
        <v>94</v>
      </c>
      <c r="J137" s="155" t="s">
        <v>1600</v>
      </c>
      <c r="K137" s="156">
        <v>25000</v>
      </c>
      <c r="L137" s="156">
        <v>25000</v>
      </c>
      <c r="M137" s="157">
        <v>25000</v>
      </c>
      <c r="N137" s="156">
        <v>25000</v>
      </c>
      <c r="O137" s="158">
        <f t="shared" si="12"/>
        <v>0</v>
      </c>
      <c r="P137" s="159">
        <f t="shared" si="13"/>
        <v>0</v>
      </c>
    </row>
    <row r="138" spans="1:16" s="160" customFormat="1" x14ac:dyDescent="0.25">
      <c r="A138" s="155" t="s">
        <v>1908</v>
      </c>
      <c r="B138" s="155">
        <v>1</v>
      </c>
      <c r="C138" s="155" t="s">
        <v>1909</v>
      </c>
      <c r="D138" s="155" t="s">
        <v>427</v>
      </c>
      <c r="E138" s="155">
        <v>1</v>
      </c>
      <c r="F138" s="155" t="s">
        <v>1598</v>
      </c>
      <c r="G138" s="155" t="s">
        <v>29</v>
      </c>
      <c r="H138" s="155" t="s">
        <v>94</v>
      </c>
      <c r="I138" s="155" t="s">
        <v>1910</v>
      </c>
      <c r="J138" s="155" t="s">
        <v>1600</v>
      </c>
      <c r="K138" s="156">
        <v>42900</v>
      </c>
      <c r="L138" s="156">
        <v>42900</v>
      </c>
      <c r="M138" s="157">
        <v>42900</v>
      </c>
      <c r="N138" s="156">
        <v>42900</v>
      </c>
      <c r="O138" s="158">
        <f t="shared" si="12"/>
        <v>0</v>
      </c>
      <c r="P138" s="159">
        <f t="shared" si="13"/>
        <v>0</v>
      </c>
    </row>
    <row r="139" spans="1:16" s="160" customFormat="1" x14ac:dyDescent="0.25">
      <c r="A139" s="155" t="s">
        <v>1911</v>
      </c>
      <c r="B139" s="155">
        <v>1</v>
      </c>
      <c r="C139" s="155" t="s">
        <v>1912</v>
      </c>
      <c r="D139" s="155" t="s">
        <v>1907</v>
      </c>
      <c r="E139" s="155">
        <v>1</v>
      </c>
      <c r="F139" s="155" t="s">
        <v>1598</v>
      </c>
      <c r="G139" s="155" t="s">
        <v>29</v>
      </c>
      <c r="H139" s="155" t="s">
        <v>94</v>
      </c>
      <c r="I139" s="155" t="s">
        <v>1913</v>
      </c>
      <c r="J139" s="155" t="s">
        <v>1600</v>
      </c>
      <c r="K139" s="156">
        <v>25000</v>
      </c>
      <c r="L139" s="156">
        <v>25000</v>
      </c>
      <c r="M139" s="157">
        <v>25000</v>
      </c>
      <c r="N139" s="156">
        <v>25000</v>
      </c>
      <c r="O139" s="158">
        <f t="shared" si="12"/>
        <v>0</v>
      </c>
      <c r="P139" s="159">
        <f t="shared" si="13"/>
        <v>0</v>
      </c>
    </row>
    <row r="140" spans="1:16" s="160" customFormat="1" x14ac:dyDescent="0.25">
      <c r="A140" s="155" t="s">
        <v>1914</v>
      </c>
      <c r="B140" s="155"/>
      <c r="C140" s="155" t="s">
        <v>1915</v>
      </c>
      <c r="D140" s="155" t="s">
        <v>1907</v>
      </c>
      <c r="E140" s="155">
        <v>1</v>
      </c>
      <c r="F140" s="155" t="s">
        <v>1598</v>
      </c>
      <c r="G140" s="155" t="s">
        <v>29</v>
      </c>
      <c r="H140" s="155" t="s">
        <v>94</v>
      </c>
      <c r="I140" s="155" t="s">
        <v>1916</v>
      </c>
      <c r="J140" s="155" t="s">
        <v>1600</v>
      </c>
      <c r="K140" s="156">
        <v>25000</v>
      </c>
      <c r="L140" s="156">
        <v>25000</v>
      </c>
      <c r="M140" s="157">
        <v>25000</v>
      </c>
      <c r="N140" s="156">
        <v>25000</v>
      </c>
      <c r="O140" s="158">
        <f t="shared" si="12"/>
        <v>0</v>
      </c>
      <c r="P140" s="159">
        <f t="shared" si="13"/>
        <v>0</v>
      </c>
    </row>
    <row r="141" spans="1:16" s="160" customFormat="1" x14ac:dyDescent="0.25">
      <c r="A141" s="155" t="s">
        <v>1917</v>
      </c>
      <c r="B141" s="155">
        <v>1</v>
      </c>
      <c r="C141" s="155" t="s">
        <v>1918</v>
      </c>
      <c r="D141" s="155" t="s">
        <v>1919</v>
      </c>
      <c r="E141" s="155">
        <v>1</v>
      </c>
      <c r="F141" s="155" t="s">
        <v>1598</v>
      </c>
      <c r="G141" s="155" t="s">
        <v>29</v>
      </c>
      <c r="H141" s="155" t="s">
        <v>94</v>
      </c>
      <c r="I141" s="155" t="s">
        <v>1920</v>
      </c>
      <c r="J141" s="155" t="s">
        <v>1600</v>
      </c>
      <c r="K141" s="156">
        <v>42900</v>
      </c>
      <c r="L141" s="156">
        <v>42900</v>
      </c>
      <c r="M141" s="157">
        <v>42900</v>
      </c>
      <c r="N141" s="156">
        <v>42900</v>
      </c>
      <c r="O141" s="158">
        <f t="shared" si="12"/>
        <v>0</v>
      </c>
      <c r="P141" s="159">
        <f t="shared" si="13"/>
        <v>0</v>
      </c>
    </row>
    <row r="142" spans="1:16" s="160" customFormat="1" x14ac:dyDescent="0.25">
      <c r="A142" s="155" t="s">
        <v>1921</v>
      </c>
      <c r="B142" s="155">
        <v>1</v>
      </c>
      <c r="C142" s="155" t="s">
        <v>1922</v>
      </c>
      <c r="D142" s="155" t="s">
        <v>1923</v>
      </c>
      <c r="E142" s="155">
        <v>1</v>
      </c>
      <c r="F142" s="155" t="s">
        <v>1598</v>
      </c>
      <c r="G142" s="155" t="s">
        <v>29</v>
      </c>
      <c r="H142" s="155" t="s">
        <v>94</v>
      </c>
      <c r="I142" s="155" t="s">
        <v>1427</v>
      </c>
      <c r="J142" s="155" t="s">
        <v>1600</v>
      </c>
      <c r="K142" s="156">
        <v>7920</v>
      </c>
      <c r="L142" s="156">
        <v>7920</v>
      </c>
      <c r="M142" s="157">
        <v>7920</v>
      </c>
      <c r="N142" s="156">
        <v>7920</v>
      </c>
      <c r="O142" s="158">
        <f t="shared" si="12"/>
        <v>0</v>
      </c>
      <c r="P142" s="159">
        <f t="shared" si="13"/>
        <v>0</v>
      </c>
    </row>
    <row r="143" spans="1:16" s="160" customFormat="1" x14ac:dyDescent="0.25">
      <c r="A143" s="155" t="s">
        <v>1924</v>
      </c>
      <c r="B143" s="155">
        <v>1</v>
      </c>
      <c r="C143" s="155" t="s">
        <v>1925</v>
      </c>
      <c r="D143" s="155" t="s">
        <v>1926</v>
      </c>
      <c r="E143" s="155">
        <v>1</v>
      </c>
      <c r="F143" s="155" t="s">
        <v>1598</v>
      </c>
      <c r="G143" s="155" t="s">
        <v>29</v>
      </c>
      <c r="H143" s="155" t="s">
        <v>94</v>
      </c>
      <c r="I143" s="155" t="s">
        <v>1780</v>
      </c>
      <c r="J143" s="155" t="s">
        <v>1600</v>
      </c>
      <c r="K143" s="156">
        <v>130000</v>
      </c>
      <c r="L143" s="156">
        <v>130000</v>
      </c>
      <c r="M143" s="157">
        <v>130000</v>
      </c>
      <c r="N143" s="156">
        <v>130000</v>
      </c>
      <c r="O143" s="158">
        <f t="shared" si="12"/>
        <v>0</v>
      </c>
      <c r="P143" s="159">
        <f t="shared" si="13"/>
        <v>0</v>
      </c>
    </row>
    <row r="144" spans="1:16" s="160" customFormat="1" x14ac:dyDescent="0.25">
      <c r="A144" s="155" t="s">
        <v>1927</v>
      </c>
      <c r="B144" s="155">
        <v>1</v>
      </c>
      <c r="C144" s="155" t="s">
        <v>1928</v>
      </c>
      <c r="D144" s="155" t="s">
        <v>1929</v>
      </c>
      <c r="E144" s="155">
        <v>1</v>
      </c>
      <c r="F144" s="155" t="s">
        <v>1598</v>
      </c>
      <c r="G144" s="155" t="s">
        <v>29</v>
      </c>
      <c r="H144" s="155" t="s">
        <v>94</v>
      </c>
      <c r="I144" s="155" t="s">
        <v>1904</v>
      </c>
      <c r="J144" s="155" t="s">
        <v>1600</v>
      </c>
      <c r="K144" s="156">
        <v>75000</v>
      </c>
      <c r="L144" s="156">
        <v>174000</v>
      </c>
      <c r="M144" s="157">
        <v>75000</v>
      </c>
      <c r="N144" s="156">
        <v>174000</v>
      </c>
      <c r="O144" s="158">
        <f t="shared" si="12"/>
        <v>0</v>
      </c>
      <c r="P144" s="159">
        <f t="shared" si="13"/>
        <v>0</v>
      </c>
    </row>
    <row r="145" spans="1:16" s="160" customFormat="1" x14ac:dyDescent="0.25">
      <c r="A145" s="155" t="s">
        <v>1930</v>
      </c>
      <c r="B145" s="155">
        <v>1</v>
      </c>
      <c r="C145" s="155" t="s">
        <v>1931</v>
      </c>
      <c r="D145" s="155" t="s">
        <v>1932</v>
      </c>
      <c r="E145" s="155">
        <v>1</v>
      </c>
      <c r="F145" s="155" t="s">
        <v>1598</v>
      </c>
      <c r="G145" s="155" t="s">
        <v>29</v>
      </c>
      <c r="H145" s="155" t="s">
        <v>94</v>
      </c>
      <c r="I145" s="155" t="s">
        <v>1933</v>
      </c>
      <c r="J145" s="155" t="s">
        <v>1600</v>
      </c>
      <c r="K145" s="156">
        <v>74000</v>
      </c>
      <c r="L145" s="156">
        <v>74000</v>
      </c>
      <c r="M145" s="157">
        <v>74000</v>
      </c>
      <c r="N145" s="156">
        <v>74000</v>
      </c>
      <c r="O145" s="158">
        <f t="shared" si="12"/>
        <v>0</v>
      </c>
      <c r="P145" s="159">
        <f t="shared" si="13"/>
        <v>0</v>
      </c>
    </row>
    <row r="146" spans="1:16" s="160" customFormat="1" x14ac:dyDescent="0.25">
      <c r="A146" s="155" t="s">
        <v>1934</v>
      </c>
      <c r="B146" s="155">
        <v>1</v>
      </c>
      <c r="C146" s="155" t="s">
        <v>1935</v>
      </c>
      <c r="D146" s="155" t="s">
        <v>1791</v>
      </c>
      <c r="E146" s="155">
        <v>1</v>
      </c>
      <c r="F146" s="155" t="s">
        <v>1598</v>
      </c>
      <c r="G146" s="155" t="s">
        <v>29</v>
      </c>
      <c r="H146" s="155" t="s">
        <v>94</v>
      </c>
      <c r="I146" s="155" t="s">
        <v>1904</v>
      </c>
      <c r="J146" s="155" t="s">
        <v>1600</v>
      </c>
      <c r="K146" s="156">
        <v>12500</v>
      </c>
      <c r="L146" s="156">
        <v>12500</v>
      </c>
      <c r="M146" s="157">
        <v>12500</v>
      </c>
      <c r="N146" s="156">
        <v>12500</v>
      </c>
      <c r="O146" s="158">
        <f t="shared" si="12"/>
        <v>0</v>
      </c>
      <c r="P146" s="159">
        <f t="shared" si="13"/>
        <v>0</v>
      </c>
    </row>
    <row r="147" spans="1:16" s="160" customFormat="1" x14ac:dyDescent="0.25">
      <c r="A147" s="155" t="s">
        <v>1936</v>
      </c>
      <c r="B147" s="155">
        <v>1</v>
      </c>
      <c r="C147" s="155" t="s">
        <v>1937</v>
      </c>
      <c r="D147" s="155" t="s">
        <v>1938</v>
      </c>
      <c r="E147" s="155">
        <v>1</v>
      </c>
      <c r="F147" s="155" t="s">
        <v>1598</v>
      </c>
      <c r="G147" s="155" t="s">
        <v>29</v>
      </c>
      <c r="H147" s="155" t="s">
        <v>94</v>
      </c>
      <c r="I147" s="155" t="s">
        <v>1780</v>
      </c>
      <c r="J147" s="155" t="s">
        <v>1600</v>
      </c>
      <c r="K147" s="156">
        <v>75000</v>
      </c>
      <c r="L147" s="156">
        <v>76800</v>
      </c>
      <c r="M147" s="157">
        <v>75000</v>
      </c>
      <c r="N147" s="156">
        <v>76800</v>
      </c>
      <c r="O147" s="158">
        <f t="shared" si="12"/>
        <v>0</v>
      </c>
      <c r="P147" s="159">
        <f t="shared" si="13"/>
        <v>0</v>
      </c>
    </row>
    <row r="148" spans="1:16" s="160" customFormat="1" x14ac:dyDescent="0.25">
      <c r="A148" s="155" t="s">
        <v>1939</v>
      </c>
      <c r="B148" s="155">
        <v>1</v>
      </c>
      <c r="C148" s="155" t="s">
        <v>1940</v>
      </c>
      <c r="D148" s="155" t="s">
        <v>1941</v>
      </c>
      <c r="E148" s="155">
        <v>1</v>
      </c>
      <c r="F148" s="155" t="s">
        <v>1598</v>
      </c>
      <c r="G148" s="155" t="s">
        <v>29</v>
      </c>
      <c r="H148" s="155" t="s">
        <v>94</v>
      </c>
      <c r="I148" s="155" t="s">
        <v>1916</v>
      </c>
      <c r="J148" s="155" t="s">
        <v>1600</v>
      </c>
      <c r="K148" s="156">
        <v>34010</v>
      </c>
      <c r="L148" s="156">
        <v>34010</v>
      </c>
      <c r="M148" s="157">
        <v>34010</v>
      </c>
      <c r="N148" s="156">
        <v>34010</v>
      </c>
      <c r="O148" s="158">
        <f t="shared" si="12"/>
        <v>0</v>
      </c>
      <c r="P148" s="159">
        <f t="shared" si="13"/>
        <v>0</v>
      </c>
    </row>
    <row r="149" spans="1:16" s="160" customFormat="1" x14ac:dyDescent="0.25">
      <c r="A149" s="155" t="s">
        <v>1942</v>
      </c>
      <c r="B149" s="155">
        <v>1</v>
      </c>
      <c r="C149" s="155" t="s">
        <v>1943</v>
      </c>
      <c r="D149" s="155" t="s">
        <v>1944</v>
      </c>
      <c r="E149" s="155">
        <v>1</v>
      </c>
      <c r="F149" s="155" t="s">
        <v>1598</v>
      </c>
      <c r="G149" s="155" t="s">
        <v>29</v>
      </c>
      <c r="H149" s="155" t="s">
        <v>94</v>
      </c>
      <c r="I149" s="155" t="s">
        <v>1945</v>
      </c>
      <c r="J149" s="155" t="s">
        <v>1600</v>
      </c>
      <c r="K149" s="156">
        <v>42650</v>
      </c>
      <c r="L149" s="156">
        <v>42650</v>
      </c>
      <c r="M149" s="157">
        <v>42650</v>
      </c>
      <c r="N149" s="156">
        <v>42650</v>
      </c>
      <c r="O149" s="158">
        <f t="shared" si="12"/>
        <v>0</v>
      </c>
      <c r="P149" s="159">
        <f t="shared" si="13"/>
        <v>0</v>
      </c>
    </row>
    <row r="150" spans="1:16" s="160" customFormat="1" x14ac:dyDescent="0.25">
      <c r="A150" s="155" t="s">
        <v>1947</v>
      </c>
      <c r="B150" s="155">
        <v>1</v>
      </c>
      <c r="C150" s="155" t="s">
        <v>1948</v>
      </c>
      <c r="D150" s="155" t="s">
        <v>1791</v>
      </c>
      <c r="E150" s="155">
        <v>1</v>
      </c>
      <c r="F150" s="155" t="s">
        <v>1598</v>
      </c>
      <c r="G150" s="155" t="s">
        <v>29</v>
      </c>
      <c r="H150" s="155" t="s">
        <v>94</v>
      </c>
      <c r="I150" s="155" t="s">
        <v>1900</v>
      </c>
      <c r="J150" s="155" t="s">
        <v>1600</v>
      </c>
      <c r="K150" s="156">
        <v>12500</v>
      </c>
      <c r="L150" s="156">
        <v>12500</v>
      </c>
      <c r="M150" s="157">
        <v>12500</v>
      </c>
      <c r="N150" s="156">
        <v>12500</v>
      </c>
      <c r="O150" s="158">
        <f t="shared" si="12"/>
        <v>0</v>
      </c>
      <c r="P150" s="159">
        <f t="shared" si="13"/>
        <v>0</v>
      </c>
    </row>
    <row r="151" spans="1:16" s="160" customFormat="1" x14ac:dyDescent="0.25">
      <c r="A151" s="155" t="s">
        <v>1949</v>
      </c>
      <c r="B151" s="155">
        <v>1</v>
      </c>
      <c r="C151" s="155" t="s">
        <v>1950</v>
      </c>
      <c r="D151" s="155" t="s">
        <v>1791</v>
      </c>
      <c r="E151" s="155">
        <v>1</v>
      </c>
      <c r="F151" s="155" t="s">
        <v>1598</v>
      </c>
      <c r="G151" s="155" t="s">
        <v>29</v>
      </c>
      <c r="H151" s="155" t="s">
        <v>94</v>
      </c>
      <c r="I151" s="155" t="s">
        <v>1951</v>
      </c>
      <c r="J151" s="155" t="s">
        <v>1600</v>
      </c>
      <c r="K151" s="156">
        <v>12500</v>
      </c>
      <c r="L151" s="156">
        <v>12500</v>
      </c>
      <c r="M151" s="157">
        <v>12500</v>
      </c>
      <c r="N151" s="156">
        <v>12500</v>
      </c>
      <c r="O151" s="158">
        <f t="shared" si="12"/>
        <v>0</v>
      </c>
      <c r="P151" s="159">
        <f t="shared" si="13"/>
        <v>0</v>
      </c>
    </row>
    <row r="152" spans="1:16" s="160" customFormat="1" x14ac:dyDescent="0.25">
      <c r="A152" s="155" t="s">
        <v>1952</v>
      </c>
      <c r="B152" s="155">
        <v>1</v>
      </c>
      <c r="C152" s="155" t="s">
        <v>1953</v>
      </c>
      <c r="D152" s="155" t="s">
        <v>1791</v>
      </c>
      <c r="E152" s="155">
        <v>1</v>
      </c>
      <c r="F152" s="155" t="s">
        <v>1598</v>
      </c>
      <c r="G152" s="155" t="s">
        <v>29</v>
      </c>
      <c r="H152" s="155" t="s">
        <v>94</v>
      </c>
      <c r="I152" s="155" t="s">
        <v>1954</v>
      </c>
      <c r="J152" s="155" t="s">
        <v>1600</v>
      </c>
      <c r="K152" s="156">
        <v>12500</v>
      </c>
      <c r="L152" s="156">
        <v>12500</v>
      </c>
      <c r="M152" s="157">
        <v>12500</v>
      </c>
      <c r="N152" s="156">
        <v>12500</v>
      </c>
      <c r="O152" s="158">
        <f t="shared" si="12"/>
        <v>0</v>
      </c>
      <c r="P152" s="159">
        <f t="shared" si="13"/>
        <v>0</v>
      </c>
    </row>
    <row r="153" spans="1:16" s="162" customFormat="1" x14ac:dyDescent="0.25">
      <c r="A153" s="155" t="s">
        <v>1955</v>
      </c>
      <c r="B153" s="155">
        <v>1</v>
      </c>
      <c r="C153" s="155" t="s">
        <v>1956</v>
      </c>
      <c r="D153" s="155" t="s">
        <v>1957</v>
      </c>
      <c r="E153" s="155">
        <v>1</v>
      </c>
      <c r="F153" s="155" t="s">
        <v>1598</v>
      </c>
      <c r="G153" s="155" t="s">
        <v>29</v>
      </c>
      <c r="H153" s="155" t="s">
        <v>94</v>
      </c>
      <c r="I153" s="155" t="s">
        <v>1958</v>
      </c>
      <c r="J153" s="155" t="s">
        <v>1600</v>
      </c>
      <c r="K153" s="156">
        <v>3500</v>
      </c>
      <c r="L153" s="156">
        <v>3500</v>
      </c>
      <c r="M153" s="157">
        <v>3500</v>
      </c>
      <c r="N153" s="156">
        <v>3500</v>
      </c>
      <c r="O153" s="158">
        <f t="shared" si="12"/>
        <v>0</v>
      </c>
      <c r="P153" s="159">
        <f t="shared" si="13"/>
        <v>0</v>
      </c>
    </row>
    <row r="154" spans="1:16" s="162" customFormat="1" x14ac:dyDescent="0.25">
      <c r="A154" s="155" t="s">
        <v>1959</v>
      </c>
      <c r="B154" s="155">
        <v>1</v>
      </c>
      <c r="C154" s="155" t="s">
        <v>1960</v>
      </c>
      <c r="D154" s="155" t="s">
        <v>1791</v>
      </c>
      <c r="E154" s="155">
        <v>1</v>
      </c>
      <c r="F154" s="155" t="s">
        <v>1598</v>
      </c>
      <c r="G154" s="155" t="s">
        <v>29</v>
      </c>
      <c r="H154" s="155" t="s">
        <v>94</v>
      </c>
      <c r="I154" s="155" t="s">
        <v>1961</v>
      </c>
      <c r="J154" s="155" t="s">
        <v>1600</v>
      </c>
      <c r="K154" s="156">
        <v>12500</v>
      </c>
      <c r="L154" s="156">
        <v>12500</v>
      </c>
      <c r="M154" s="157">
        <v>12500</v>
      </c>
      <c r="N154" s="156">
        <v>12500</v>
      </c>
      <c r="O154" s="158">
        <f t="shared" si="12"/>
        <v>0</v>
      </c>
      <c r="P154" s="159">
        <f t="shared" si="13"/>
        <v>0</v>
      </c>
    </row>
    <row r="155" spans="1:16" s="162" customFormat="1" x14ac:dyDescent="0.25">
      <c r="A155" s="155" t="s">
        <v>1962</v>
      </c>
      <c r="B155" s="155">
        <v>1</v>
      </c>
      <c r="C155" s="155" t="s">
        <v>1963</v>
      </c>
      <c r="D155" s="155" t="s">
        <v>1964</v>
      </c>
      <c r="E155" s="155">
        <v>1</v>
      </c>
      <c r="F155" s="155" t="s">
        <v>1598</v>
      </c>
      <c r="G155" s="155" t="s">
        <v>29</v>
      </c>
      <c r="H155" s="155" t="s">
        <v>94</v>
      </c>
      <c r="I155" s="155" t="s">
        <v>1780</v>
      </c>
      <c r="J155" s="155" t="s">
        <v>1600</v>
      </c>
      <c r="K155" s="156">
        <v>75000</v>
      </c>
      <c r="L155" s="156">
        <v>75000</v>
      </c>
      <c r="M155" s="157">
        <v>68000</v>
      </c>
      <c r="N155" s="156">
        <v>75000</v>
      </c>
      <c r="O155" s="158">
        <f t="shared" si="12"/>
        <v>7000</v>
      </c>
      <c r="P155" s="159">
        <f t="shared" si="13"/>
        <v>0</v>
      </c>
    </row>
    <row r="156" spans="1:16" s="162" customFormat="1" x14ac:dyDescent="0.25">
      <c r="A156" s="155" t="s">
        <v>1965</v>
      </c>
      <c r="B156" s="155">
        <v>1</v>
      </c>
      <c r="C156" s="155" t="s">
        <v>1966</v>
      </c>
      <c r="D156" s="155" t="s">
        <v>1907</v>
      </c>
      <c r="E156" s="155">
        <v>1</v>
      </c>
      <c r="F156" s="155" t="s">
        <v>1598</v>
      </c>
      <c r="G156" s="155" t="s">
        <v>29</v>
      </c>
      <c r="H156" s="155" t="s">
        <v>94</v>
      </c>
      <c r="I156" s="155" t="s">
        <v>1958</v>
      </c>
      <c r="J156" s="155" t="s">
        <v>1600</v>
      </c>
      <c r="K156" s="156">
        <v>25000</v>
      </c>
      <c r="L156" s="156">
        <v>25000</v>
      </c>
      <c r="M156" s="157">
        <v>25000</v>
      </c>
      <c r="N156" s="156">
        <v>25000</v>
      </c>
      <c r="O156" s="158">
        <f t="shared" si="12"/>
        <v>0</v>
      </c>
      <c r="P156" s="159">
        <f t="shared" si="13"/>
        <v>0</v>
      </c>
    </row>
    <row r="157" spans="1:16" s="160" customFormat="1" x14ac:dyDescent="0.25">
      <c r="A157" s="155" t="s">
        <v>1967</v>
      </c>
      <c r="B157" s="155">
        <v>1</v>
      </c>
      <c r="C157" s="155" t="s">
        <v>1968</v>
      </c>
      <c r="D157" s="155" t="s">
        <v>1907</v>
      </c>
      <c r="E157" s="155">
        <v>1</v>
      </c>
      <c r="F157" s="155" t="s">
        <v>1598</v>
      </c>
      <c r="G157" s="155" t="s">
        <v>29</v>
      </c>
      <c r="H157" s="155" t="s">
        <v>94</v>
      </c>
      <c r="I157" s="155" t="s">
        <v>94</v>
      </c>
      <c r="J157" s="155" t="s">
        <v>1600</v>
      </c>
      <c r="K157" s="156">
        <v>25000</v>
      </c>
      <c r="L157" s="156">
        <v>25000</v>
      </c>
      <c r="M157" s="157">
        <v>25000</v>
      </c>
      <c r="N157" s="156">
        <v>25000</v>
      </c>
      <c r="O157" s="158">
        <f t="shared" si="12"/>
        <v>0</v>
      </c>
      <c r="P157" s="159">
        <f t="shared" si="13"/>
        <v>0</v>
      </c>
    </row>
    <row r="158" spans="1:16" s="160" customFormat="1" x14ac:dyDescent="0.25">
      <c r="A158" s="155" t="s">
        <v>1969</v>
      </c>
      <c r="B158" s="155">
        <v>1</v>
      </c>
      <c r="C158" s="155" t="s">
        <v>1970</v>
      </c>
      <c r="D158" s="155" t="s">
        <v>1907</v>
      </c>
      <c r="E158" s="155">
        <v>1</v>
      </c>
      <c r="F158" s="155" t="s">
        <v>1598</v>
      </c>
      <c r="G158" s="155" t="s">
        <v>29</v>
      </c>
      <c r="H158" s="155" t="s">
        <v>85</v>
      </c>
      <c r="I158" s="155" t="s">
        <v>1971</v>
      </c>
      <c r="J158" s="155" t="s">
        <v>1600</v>
      </c>
      <c r="K158" s="156">
        <v>25000</v>
      </c>
      <c r="L158" s="156">
        <v>25000</v>
      </c>
      <c r="M158" s="157">
        <v>25000</v>
      </c>
      <c r="N158" s="156">
        <v>25000</v>
      </c>
      <c r="O158" s="158">
        <f t="shared" si="12"/>
        <v>0</v>
      </c>
      <c r="P158" s="159">
        <f t="shared" si="13"/>
        <v>0</v>
      </c>
    </row>
    <row r="159" spans="1:16" s="160" customFormat="1" x14ac:dyDescent="0.25">
      <c r="A159" s="155" t="s">
        <v>1972</v>
      </c>
      <c r="B159" s="155">
        <v>1</v>
      </c>
      <c r="C159" s="155" t="s">
        <v>1973</v>
      </c>
      <c r="D159" s="155" t="s">
        <v>280</v>
      </c>
      <c r="E159" s="155">
        <v>1</v>
      </c>
      <c r="F159" s="155" t="s">
        <v>1598</v>
      </c>
      <c r="G159" s="155" t="s">
        <v>29</v>
      </c>
      <c r="H159" s="155" t="s">
        <v>85</v>
      </c>
      <c r="I159" s="155" t="s">
        <v>1728</v>
      </c>
      <c r="J159" s="155" t="s">
        <v>1600</v>
      </c>
      <c r="K159" s="156">
        <v>20000</v>
      </c>
      <c r="L159" s="156">
        <v>20000</v>
      </c>
      <c r="M159" s="157">
        <v>20000</v>
      </c>
      <c r="N159" s="156">
        <v>20000</v>
      </c>
      <c r="O159" s="158">
        <f t="shared" si="12"/>
        <v>0</v>
      </c>
      <c r="P159" s="159">
        <f t="shared" si="13"/>
        <v>0</v>
      </c>
    </row>
    <row r="160" spans="1:16" s="160" customFormat="1" x14ac:dyDescent="0.25">
      <c r="A160" s="155" t="s">
        <v>1974</v>
      </c>
      <c r="B160" s="155">
        <v>1</v>
      </c>
      <c r="C160" s="155" t="s">
        <v>1975</v>
      </c>
      <c r="D160" s="155" t="s">
        <v>1976</v>
      </c>
      <c r="E160" s="155">
        <v>1</v>
      </c>
      <c r="F160" s="155" t="s">
        <v>1598</v>
      </c>
      <c r="G160" s="155" t="s">
        <v>29</v>
      </c>
      <c r="H160" s="155" t="s">
        <v>85</v>
      </c>
      <c r="I160" s="155" t="s">
        <v>1977</v>
      </c>
      <c r="J160" s="155" t="s">
        <v>1600</v>
      </c>
      <c r="K160" s="156">
        <v>27825</v>
      </c>
      <c r="L160" s="156">
        <v>27825</v>
      </c>
      <c r="M160" s="157">
        <v>27825</v>
      </c>
      <c r="N160" s="156">
        <v>27825</v>
      </c>
      <c r="O160" s="158">
        <f t="shared" si="12"/>
        <v>0</v>
      </c>
      <c r="P160" s="159">
        <f t="shared" si="13"/>
        <v>0</v>
      </c>
    </row>
    <row r="161" spans="1:16" s="160" customFormat="1" x14ac:dyDescent="0.25">
      <c r="A161" s="155" t="s">
        <v>1978</v>
      </c>
      <c r="B161" s="155">
        <v>1</v>
      </c>
      <c r="C161" s="155" t="s">
        <v>1979</v>
      </c>
      <c r="D161" s="155" t="s">
        <v>1980</v>
      </c>
      <c r="E161" s="155">
        <v>1</v>
      </c>
      <c r="F161" s="155" t="s">
        <v>1598</v>
      </c>
      <c r="G161" s="155" t="s">
        <v>29</v>
      </c>
      <c r="H161" s="155" t="s">
        <v>85</v>
      </c>
      <c r="I161" s="155" t="s">
        <v>1981</v>
      </c>
      <c r="J161" s="155" t="s">
        <v>1600</v>
      </c>
      <c r="K161" s="156">
        <v>15470</v>
      </c>
      <c r="L161" s="156">
        <v>15470</v>
      </c>
      <c r="M161" s="157">
        <v>14740</v>
      </c>
      <c r="N161" s="156">
        <v>15470</v>
      </c>
      <c r="O161" s="158">
        <f t="shared" ref="O161:O192" si="14">K161-M161</f>
        <v>730</v>
      </c>
      <c r="P161" s="159">
        <f t="shared" ref="P161:P192" si="15">L161-N161</f>
        <v>0</v>
      </c>
    </row>
    <row r="162" spans="1:16" s="160" customFormat="1" x14ac:dyDescent="0.25">
      <c r="A162" s="155" t="s">
        <v>1982</v>
      </c>
      <c r="B162" s="155">
        <v>1</v>
      </c>
      <c r="C162" s="155" t="s">
        <v>1983</v>
      </c>
      <c r="D162" s="155" t="s">
        <v>1984</v>
      </c>
      <c r="E162" s="155">
        <v>1</v>
      </c>
      <c r="F162" s="155" t="s">
        <v>1598</v>
      </c>
      <c r="G162" s="155" t="s">
        <v>29</v>
      </c>
      <c r="H162" s="155" t="s">
        <v>85</v>
      </c>
      <c r="I162" s="155" t="s">
        <v>1985</v>
      </c>
      <c r="J162" s="155" t="s">
        <v>1600</v>
      </c>
      <c r="K162" s="156">
        <v>10000</v>
      </c>
      <c r="L162" s="156">
        <v>10000</v>
      </c>
      <c r="M162" s="157">
        <v>10000</v>
      </c>
      <c r="N162" s="156">
        <v>10000</v>
      </c>
      <c r="O162" s="158">
        <f t="shared" si="14"/>
        <v>0</v>
      </c>
      <c r="P162" s="159">
        <f t="shared" si="15"/>
        <v>0</v>
      </c>
    </row>
    <row r="163" spans="1:16" s="160" customFormat="1" x14ac:dyDescent="0.25">
      <c r="A163" s="155" t="s">
        <v>1986</v>
      </c>
      <c r="B163" s="155">
        <v>1</v>
      </c>
      <c r="C163" s="155" t="s">
        <v>1987</v>
      </c>
      <c r="D163" s="155" t="s">
        <v>352</v>
      </c>
      <c r="E163" s="155">
        <v>1</v>
      </c>
      <c r="F163" s="155" t="s">
        <v>1598</v>
      </c>
      <c r="G163" s="155" t="s">
        <v>29</v>
      </c>
      <c r="H163" s="155" t="s">
        <v>85</v>
      </c>
      <c r="I163" s="155" t="s">
        <v>1981</v>
      </c>
      <c r="J163" s="155" t="s">
        <v>1600</v>
      </c>
      <c r="K163" s="156">
        <v>46200</v>
      </c>
      <c r="L163" s="156">
        <v>46200</v>
      </c>
      <c r="M163" s="157">
        <v>46200</v>
      </c>
      <c r="N163" s="156">
        <v>46200</v>
      </c>
      <c r="O163" s="158">
        <f t="shared" si="14"/>
        <v>0</v>
      </c>
      <c r="P163" s="159">
        <f t="shared" si="15"/>
        <v>0</v>
      </c>
    </row>
    <row r="164" spans="1:16" s="160" customFormat="1" x14ac:dyDescent="0.25">
      <c r="A164" s="155" t="s">
        <v>1995</v>
      </c>
      <c r="B164" s="155">
        <v>1</v>
      </c>
      <c r="C164" s="155" t="s">
        <v>1996</v>
      </c>
      <c r="D164" s="155" t="s">
        <v>1990</v>
      </c>
      <c r="E164" s="155">
        <v>1</v>
      </c>
      <c r="F164" s="155" t="s">
        <v>1598</v>
      </c>
      <c r="G164" s="155" t="s">
        <v>29</v>
      </c>
      <c r="H164" s="155" t="s">
        <v>20</v>
      </c>
      <c r="I164" s="155" t="s">
        <v>20</v>
      </c>
      <c r="J164" s="155"/>
      <c r="K164" s="156">
        <v>97488</v>
      </c>
      <c r="L164" s="156">
        <v>0</v>
      </c>
      <c r="M164" s="156">
        <v>97488</v>
      </c>
      <c r="N164" s="156">
        <v>0</v>
      </c>
      <c r="O164" s="158">
        <f t="shared" si="14"/>
        <v>0</v>
      </c>
      <c r="P164" s="159">
        <f t="shared" si="15"/>
        <v>0</v>
      </c>
    </row>
    <row r="165" spans="1:16" s="160" customFormat="1" x14ac:dyDescent="0.25">
      <c r="A165" s="163" t="s">
        <v>1997</v>
      </c>
      <c r="B165" s="163" t="s">
        <v>1998</v>
      </c>
      <c r="C165" s="163" t="s">
        <v>1999</v>
      </c>
      <c r="D165" s="155" t="s">
        <v>1907</v>
      </c>
      <c r="E165" s="155">
        <v>1</v>
      </c>
      <c r="F165" s="155" t="s">
        <v>1598</v>
      </c>
      <c r="G165" s="163" t="s">
        <v>29</v>
      </c>
      <c r="H165" s="163" t="s">
        <v>62</v>
      </c>
      <c r="I165" s="155" t="s">
        <v>1625</v>
      </c>
      <c r="J165" s="155" t="s">
        <v>1600</v>
      </c>
      <c r="K165" s="157">
        <v>25000</v>
      </c>
      <c r="L165" s="157">
        <v>25000</v>
      </c>
      <c r="M165" s="157">
        <v>25000</v>
      </c>
      <c r="N165" s="157">
        <v>25000</v>
      </c>
      <c r="O165" s="164">
        <f t="shared" si="14"/>
        <v>0</v>
      </c>
      <c r="P165" s="159">
        <f t="shared" si="15"/>
        <v>0</v>
      </c>
    </row>
    <row r="166" spans="1:16" s="160" customFormat="1" x14ac:dyDescent="0.25">
      <c r="A166" s="163" t="s">
        <v>2000</v>
      </c>
      <c r="B166" s="163" t="s">
        <v>1998</v>
      </c>
      <c r="C166" s="163" t="s">
        <v>2001</v>
      </c>
      <c r="D166" s="155" t="s">
        <v>1791</v>
      </c>
      <c r="E166" s="155">
        <v>1</v>
      </c>
      <c r="F166" s="155" t="s">
        <v>1598</v>
      </c>
      <c r="G166" s="163" t="s">
        <v>29</v>
      </c>
      <c r="H166" s="163" t="s">
        <v>62</v>
      </c>
      <c r="I166" s="155" t="s">
        <v>1625</v>
      </c>
      <c r="J166" s="155" t="s">
        <v>1600</v>
      </c>
      <c r="K166" s="157">
        <v>12500</v>
      </c>
      <c r="L166" s="157">
        <v>12500</v>
      </c>
      <c r="M166" s="157">
        <v>12500</v>
      </c>
      <c r="N166" s="157">
        <v>12500</v>
      </c>
      <c r="O166" s="164">
        <f t="shared" si="14"/>
        <v>0</v>
      </c>
      <c r="P166" s="159">
        <f t="shared" si="15"/>
        <v>0</v>
      </c>
    </row>
    <row r="167" spans="1:16" s="160" customFormat="1" x14ac:dyDescent="0.25">
      <c r="A167" s="163" t="s">
        <v>2002</v>
      </c>
      <c r="B167" s="163" t="s">
        <v>1998</v>
      </c>
      <c r="C167" s="163" t="s">
        <v>2003</v>
      </c>
      <c r="D167" s="155" t="s">
        <v>1791</v>
      </c>
      <c r="E167" s="155">
        <v>1</v>
      </c>
      <c r="F167" s="155" t="s">
        <v>1598</v>
      </c>
      <c r="G167" s="163" t="s">
        <v>29</v>
      </c>
      <c r="H167" s="163" t="s">
        <v>62</v>
      </c>
      <c r="I167" s="155" t="s">
        <v>1625</v>
      </c>
      <c r="J167" s="155" t="s">
        <v>1600</v>
      </c>
      <c r="K167" s="157">
        <v>12500</v>
      </c>
      <c r="L167" s="157">
        <v>12500</v>
      </c>
      <c r="M167" s="157">
        <v>12500</v>
      </c>
      <c r="N167" s="157">
        <v>12500</v>
      </c>
      <c r="O167" s="164">
        <f t="shared" si="14"/>
        <v>0</v>
      </c>
      <c r="P167" s="159">
        <f t="shared" si="15"/>
        <v>0</v>
      </c>
    </row>
    <row r="168" spans="1:16" s="160" customFormat="1" x14ac:dyDescent="0.25">
      <c r="A168" s="163" t="s">
        <v>2004</v>
      </c>
      <c r="B168" s="163" t="s">
        <v>1998</v>
      </c>
      <c r="C168" s="163" t="s">
        <v>2005</v>
      </c>
      <c r="D168" s="155" t="s">
        <v>1907</v>
      </c>
      <c r="E168" s="155">
        <v>1</v>
      </c>
      <c r="F168" s="155" t="s">
        <v>1598</v>
      </c>
      <c r="G168" s="163" t="s">
        <v>29</v>
      </c>
      <c r="H168" s="163" t="s">
        <v>94</v>
      </c>
      <c r="I168" s="155" t="s">
        <v>2006</v>
      </c>
      <c r="J168" s="155" t="s">
        <v>1600</v>
      </c>
      <c r="K168" s="157">
        <v>25000</v>
      </c>
      <c r="L168" s="157">
        <v>25000</v>
      </c>
      <c r="M168" s="157">
        <v>25000</v>
      </c>
      <c r="N168" s="157">
        <v>25000</v>
      </c>
      <c r="O168" s="164">
        <f t="shared" si="14"/>
        <v>0</v>
      </c>
      <c r="P168" s="159">
        <f t="shared" si="15"/>
        <v>0</v>
      </c>
    </row>
    <row r="169" spans="1:16" s="160" customFormat="1" x14ac:dyDescent="0.25">
      <c r="A169" s="155" t="s">
        <v>2007</v>
      </c>
      <c r="B169" s="155" t="s">
        <v>1998</v>
      </c>
      <c r="C169" s="155" t="s">
        <v>2008</v>
      </c>
      <c r="D169" s="155" t="s">
        <v>1907</v>
      </c>
      <c r="E169" s="155">
        <v>1</v>
      </c>
      <c r="F169" s="155" t="s">
        <v>1598</v>
      </c>
      <c r="G169" s="155" t="s">
        <v>29</v>
      </c>
      <c r="H169" s="155" t="s">
        <v>94</v>
      </c>
      <c r="I169" s="155" t="s">
        <v>1424</v>
      </c>
      <c r="J169" s="155" t="s">
        <v>1600</v>
      </c>
      <c r="K169" s="156">
        <v>25000</v>
      </c>
      <c r="L169" s="156">
        <v>25000</v>
      </c>
      <c r="M169" s="157">
        <v>25000</v>
      </c>
      <c r="N169" s="156">
        <v>25000</v>
      </c>
      <c r="O169" s="158">
        <f t="shared" si="14"/>
        <v>0</v>
      </c>
      <c r="P169" s="159">
        <f t="shared" si="15"/>
        <v>0</v>
      </c>
    </row>
    <row r="170" spans="1:16" s="160" customFormat="1" x14ac:dyDescent="0.25">
      <c r="A170" s="155" t="s">
        <v>2009</v>
      </c>
      <c r="B170" s="155" t="s">
        <v>1998</v>
      </c>
      <c r="C170" s="155" t="s">
        <v>2010</v>
      </c>
      <c r="D170" s="155" t="s">
        <v>1907</v>
      </c>
      <c r="E170" s="155">
        <v>1</v>
      </c>
      <c r="F170" s="155" t="s">
        <v>1598</v>
      </c>
      <c r="G170" s="155" t="s">
        <v>29</v>
      </c>
      <c r="H170" s="155" t="s">
        <v>94</v>
      </c>
      <c r="I170" s="155" t="s">
        <v>1424</v>
      </c>
      <c r="J170" s="155" t="s">
        <v>1600</v>
      </c>
      <c r="K170" s="156">
        <v>25000</v>
      </c>
      <c r="L170" s="156">
        <v>25000</v>
      </c>
      <c r="M170" s="157">
        <v>25000</v>
      </c>
      <c r="N170" s="156">
        <v>25000</v>
      </c>
      <c r="O170" s="158">
        <f t="shared" si="14"/>
        <v>0</v>
      </c>
      <c r="P170" s="159">
        <f t="shared" si="15"/>
        <v>0</v>
      </c>
    </row>
    <row r="171" spans="1:16" s="160" customFormat="1" x14ac:dyDescent="0.25">
      <c r="A171" s="155" t="s">
        <v>2011</v>
      </c>
      <c r="B171" s="155" t="s">
        <v>1998</v>
      </c>
      <c r="C171" s="155" t="s">
        <v>2012</v>
      </c>
      <c r="D171" s="155" t="s">
        <v>1907</v>
      </c>
      <c r="E171" s="155">
        <v>1</v>
      </c>
      <c r="F171" s="155" t="s">
        <v>1598</v>
      </c>
      <c r="G171" s="155" t="s">
        <v>29</v>
      </c>
      <c r="H171" s="155" t="s">
        <v>94</v>
      </c>
      <c r="I171" s="155" t="s">
        <v>1424</v>
      </c>
      <c r="J171" s="155" t="s">
        <v>1600</v>
      </c>
      <c r="K171" s="156">
        <v>25000</v>
      </c>
      <c r="L171" s="156">
        <v>25000</v>
      </c>
      <c r="M171" s="157">
        <v>25000</v>
      </c>
      <c r="N171" s="156">
        <v>25000</v>
      </c>
      <c r="O171" s="158">
        <f t="shared" si="14"/>
        <v>0</v>
      </c>
      <c r="P171" s="159">
        <f t="shared" si="15"/>
        <v>0</v>
      </c>
    </row>
    <row r="172" spans="1:16" s="160" customFormat="1" x14ac:dyDescent="0.25">
      <c r="A172" s="155" t="s">
        <v>2013</v>
      </c>
      <c r="B172" s="155" t="s">
        <v>1998</v>
      </c>
      <c r="C172" s="155" t="s">
        <v>2014</v>
      </c>
      <c r="D172" s="155" t="s">
        <v>1907</v>
      </c>
      <c r="E172" s="155">
        <v>1</v>
      </c>
      <c r="F172" s="155" t="s">
        <v>1598</v>
      </c>
      <c r="G172" s="155" t="s">
        <v>29</v>
      </c>
      <c r="H172" s="155" t="s">
        <v>94</v>
      </c>
      <c r="I172" s="155" t="s">
        <v>1904</v>
      </c>
      <c r="J172" s="155" t="s">
        <v>1600</v>
      </c>
      <c r="K172" s="156">
        <v>25000</v>
      </c>
      <c r="L172" s="156">
        <v>25000</v>
      </c>
      <c r="M172" s="157">
        <v>25000</v>
      </c>
      <c r="N172" s="156">
        <v>25000</v>
      </c>
      <c r="O172" s="158">
        <f t="shared" si="14"/>
        <v>0</v>
      </c>
      <c r="P172" s="159">
        <f t="shared" si="15"/>
        <v>0</v>
      </c>
    </row>
    <row r="173" spans="1:16" s="160" customFormat="1" x14ac:dyDescent="0.25">
      <c r="A173" s="155" t="s">
        <v>2015</v>
      </c>
      <c r="B173" s="155" t="s">
        <v>1998</v>
      </c>
      <c r="C173" s="155" t="s">
        <v>2016</v>
      </c>
      <c r="D173" s="155" t="s">
        <v>1907</v>
      </c>
      <c r="E173" s="155">
        <v>1</v>
      </c>
      <c r="F173" s="155" t="s">
        <v>1598</v>
      </c>
      <c r="G173" s="155" t="s">
        <v>29</v>
      </c>
      <c r="H173" s="155" t="s">
        <v>94</v>
      </c>
      <c r="I173" s="155" t="s">
        <v>1904</v>
      </c>
      <c r="J173" s="155" t="s">
        <v>1600</v>
      </c>
      <c r="K173" s="156">
        <v>25000</v>
      </c>
      <c r="L173" s="156">
        <v>25000</v>
      </c>
      <c r="M173" s="157">
        <v>25000</v>
      </c>
      <c r="N173" s="156">
        <v>25000</v>
      </c>
      <c r="O173" s="158">
        <f t="shared" si="14"/>
        <v>0</v>
      </c>
      <c r="P173" s="159">
        <f t="shared" si="15"/>
        <v>0</v>
      </c>
    </row>
    <row r="174" spans="1:16" s="160" customFormat="1" x14ac:dyDescent="0.25">
      <c r="A174" s="155" t="s">
        <v>2017</v>
      </c>
      <c r="B174" s="155" t="s">
        <v>1998</v>
      </c>
      <c r="C174" s="155" t="s">
        <v>2018</v>
      </c>
      <c r="D174" s="155" t="s">
        <v>1791</v>
      </c>
      <c r="E174" s="155">
        <v>1</v>
      </c>
      <c r="F174" s="155" t="s">
        <v>1598</v>
      </c>
      <c r="G174" s="155" t="s">
        <v>29</v>
      </c>
      <c r="H174" s="155" t="s">
        <v>94</v>
      </c>
      <c r="I174" s="155" t="s">
        <v>2019</v>
      </c>
      <c r="J174" s="155" t="s">
        <v>1600</v>
      </c>
      <c r="K174" s="156">
        <v>12500</v>
      </c>
      <c r="L174" s="156">
        <v>12500</v>
      </c>
      <c r="M174" s="157">
        <v>12500</v>
      </c>
      <c r="N174" s="156">
        <v>12500</v>
      </c>
      <c r="O174" s="158">
        <f t="shared" si="14"/>
        <v>0</v>
      </c>
      <c r="P174" s="159">
        <f t="shared" si="15"/>
        <v>0</v>
      </c>
    </row>
    <row r="175" spans="1:16" s="160" customFormat="1" x14ac:dyDescent="0.25">
      <c r="A175" s="155" t="s">
        <v>2020</v>
      </c>
      <c r="B175" s="155" t="s">
        <v>1998</v>
      </c>
      <c r="C175" s="155" t="s">
        <v>2021</v>
      </c>
      <c r="D175" s="155" t="s">
        <v>1791</v>
      </c>
      <c r="E175" s="155">
        <v>1</v>
      </c>
      <c r="F175" s="155" t="s">
        <v>1598</v>
      </c>
      <c r="G175" s="155" t="s">
        <v>29</v>
      </c>
      <c r="H175" s="155" t="s">
        <v>94</v>
      </c>
      <c r="I175" s="155" t="s">
        <v>2006</v>
      </c>
      <c r="J175" s="155" t="s">
        <v>1600</v>
      </c>
      <c r="K175" s="156">
        <v>12500</v>
      </c>
      <c r="L175" s="156">
        <v>12500</v>
      </c>
      <c r="M175" s="157">
        <v>12500</v>
      </c>
      <c r="N175" s="156">
        <v>12500</v>
      </c>
      <c r="O175" s="158">
        <f t="shared" si="14"/>
        <v>0</v>
      </c>
      <c r="P175" s="159">
        <f t="shared" si="15"/>
        <v>0</v>
      </c>
    </row>
    <row r="176" spans="1:16" s="160" customFormat="1" x14ac:dyDescent="0.25">
      <c r="A176" s="155" t="s">
        <v>2022</v>
      </c>
      <c r="B176" s="155" t="s">
        <v>1998</v>
      </c>
      <c r="C176" s="155" t="s">
        <v>2023</v>
      </c>
      <c r="D176" s="155" t="s">
        <v>1791</v>
      </c>
      <c r="E176" s="155">
        <v>1</v>
      </c>
      <c r="F176" s="155" t="s">
        <v>1598</v>
      </c>
      <c r="G176" s="155" t="s">
        <v>29</v>
      </c>
      <c r="H176" s="155" t="s">
        <v>94</v>
      </c>
      <c r="I176" s="155" t="s">
        <v>1904</v>
      </c>
      <c r="J176" s="155" t="s">
        <v>1600</v>
      </c>
      <c r="K176" s="156">
        <v>12500</v>
      </c>
      <c r="L176" s="156">
        <v>12500</v>
      </c>
      <c r="M176" s="157">
        <v>12500</v>
      </c>
      <c r="N176" s="156">
        <v>12500</v>
      </c>
      <c r="O176" s="158">
        <f t="shared" si="14"/>
        <v>0</v>
      </c>
      <c r="P176" s="159">
        <f t="shared" si="15"/>
        <v>0</v>
      </c>
    </row>
    <row r="177" spans="1:16" s="160" customFormat="1" x14ac:dyDescent="0.25">
      <c r="A177" s="155" t="s">
        <v>2024</v>
      </c>
      <c r="B177" s="155" t="s">
        <v>1998</v>
      </c>
      <c r="C177" s="155" t="s">
        <v>2025</v>
      </c>
      <c r="D177" s="155" t="s">
        <v>1907</v>
      </c>
      <c r="E177" s="155">
        <v>1</v>
      </c>
      <c r="F177" s="155" t="s">
        <v>1598</v>
      </c>
      <c r="G177" s="155" t="s">
        <v>29</v>
      </c>
      <c r="H177" s="155" t="s">
        <v>94</v>
      </c>
      <c r="I177" s="155" t="s">
        <v>1910</v>
      </c>
      <c r="J177" s="155" t="s">
        <v>1600</v>
      </c>
      <c r="K177" s="156">
        <v>25000</v>
      </c>
      <c r="L177" s="156">
        <v>25000</v>
      </c>
      <c r="M177" s="157">
        <v>25000</v>
      </c>
      <c r="N177" s="156">
        <v>25000</v>
      </c>
      <c r="O177" s="158">
        <f t="shared" si="14"/>
        <v>0</v>
      </c>
      <c r="P177" s="159">
        <f t="shared" si="15"/>
        <v>0</v>
      </c>
    </row>
    <row r="178" spans="1:16" s="160" customFormat="1" x14ac:dyDescent="0.25">
      <c r="A178" s="155" t="s">
        <v>2026</v>
      </c>
      <c r="B178" s="155" t="s">
        <v>1998</v>
      </c>
      <c r="C178" s="155" t="s">
        <v>2027</v>
      </c>
      <c r="D178" s="155" t="s">
        <v>1907</v>
      </c>
      <c r="E178" s="155">
        <v>1</v>
      </c>
      <c r="F178" s="155" t="s">
        <v>1598</v>
      </c>
      <c r="G178" s="155" t="s">
        <v>29</v>
      </c>
      <c r="H178" s="155" t="s">
        <v>94</v>
      </c>
      <c r="I178" s="155" t="s">
        <v>1961</v>
      </c>
      <c r="J178" s="155" t="s">
        <v>1600</v>
      </c>
      <c r="K178" s="156">
        <v>25000</v>
      </c>
      <c r="L178" s="156">
        <v>25000</v>
      </c>
      <c r="M178" s="157">
        <v>25000</v>
      </c>
      <c r="N178" s="156">
        <v>25000</v>
      </c>
      <c r="O178" s="158">
        <f t="shared" si="14"/>
        <v>0</v>
      </c>
      <c r="P178" s="159">
        <f t="shared" si="15"/>
        <v>0</v>
      </c>
    </row>
    <row r="179" spans="1:16" s="160" customFormat="1" x14ac:dyDescent="0.25">
      <c r="A179" s="155" t="s">
        <v>2028</v>
      </c>
      <c r="B179" s="155" t="s">
        <v>1998</v>
      </c>
      <c r="C179" s="155" t="s">
        <v>2029</v>
      </c>
      <c r="D179" s="155" t="s">
        <v>1791</v>
      </c>
      <c r="E179" s="155">
        <v>1</v>
      </c>
      <c r="F179" s="155" t="s">
        <v>1598</v>
      </c>
      <c r="G179" s="155" t="s">
        <v>29</v>
      </c>
      <c r="H179" s="155" t="s">
        <v>94</v>
      </c>
      <c r="I179" s="155" t="s">
        <v>1780</v>
      </c>
      <c r="J179" s="155" t="s">
        <v>1600</v>
      </c>
      <c r="K179" s="156">
        <v>12500</v>
      </c>
      <c r="L179" s="156">
        <v>12500</v>
      </c>
      <c r="M179" s="157">
        <v>12500</v>
      </c>
      <c r="N179" s="156">
        <v>12500</v>
      </c>
      <c r="O179" s="158">
        <f t="shared" si="14"/>
        <v>0</v>
      </c>
      <c r="P179" s="159">
        <f t="shared" si="15"/>
        <v>0</v>
      </c>
    </row>
    <row r="180" spans="1:16" s="160" customFormat="1" x14ac:dyDescent="0.25">
      <c r="A180" s="155" t="s">
        <v>2030</v>
      </c>
      <c r="B180" s="155" t="s">
        <v>1998</v>
      </c>
      <c r="C180" s="155" t="s">
        <v>2031</v>
      </c>
      <c r="D180" s="155" t="s">
        <v>1791</v>
      </c>
      <c r="E180" s="155">
        <v>1</v>
      </c>
      <c r="F180" s="155" t="s">
        <v>1598</v>
      </c>
      <c r="G180" s="155" t="s">
        <v>29</v>
      </c>
      <c r="H180" s="155" t="s">
        <v>94</v>
      </c>
      <c r="I180" s="155" t="s">
        <v>2032</v>
      </c>
      <c r="J180" s="155" t="s">
        <v>1600</v>
      </c>
      <c r="K180" s="156">
        <v>12500</v>
      </c>
      <c r="L180" s="156">
        <v>12500</v>
      </c>
      <c r="M180" s="157">
        <v>12500</v>
      </c>
      <c r="N180" s="156">
        <v>12500</v>
      </c>
      <c r="O180" s="158">
        <f t="shared" si="14"/>
        <v>0</v>
      </c>
      <c r="P180" s="159">
        <f t="shared" si="15"/>
        <v>0</v>
      </c>
    </row>
    <row r="181" spans="1:16" s="160" customFormat="1" x14ac:dyDescent="0.25">
      <c r="A181" s="155" t="s">
        <v>2033</v>
      </c>
      <c r="B181" s="155" t="s">
        <v>1998</v>
      </c>
      <c r="C181" s="155" t="s">
        <v>2034</v>
      </c>
      <c r="D181" s="155" t="s">
        <v>1791</v>
      </c>
      <c r="E181" s="155">
        <v>1</v>
      </c>
      <c r="F181" s="155" t="s">
        <v>1598</v>
      </c>
      <c r="G181" s="155" t="s">
        <v>29</v>
      </c>
      <c r="H181" s="155" t="s">
        <v>94</v>
      </c>
      <c r="I181" s="155" t="s">
        <v>2006</v>
      </c>
      <c r="J181" s="155" t="s">
        <v>1600</v>
      </c>
      <c r="K181" s="156">
        <v>12500</v>
      </c>
      <c r="L181" s="156">
        <v>12500</v>
      </c>
      <c r="M181" s="157">
        <v>12500</v>
      </c>
      <c r="N181" s="156">
        <v>12500</v>
      </c>
      <c r="O181" s="158">
        <f t="shared" si="14"/>
        <v>0</v>
      </c>
      <c r="P181" s="159">
        <f t="shared" si="15"/>
        <v>0</v>
      </c>
    </row>
    <row r="182" spans="1:16" s="160" customFormat="1" x14ac:dyDescent="0.25">
      <c r="A182" s="155" t="s">
        <v>2035</v>
      </c>
      <c r="B182" s="155" t="s">
        <v>1998</v>
      </c>
      <c r="C182" s="155" t="s">
        <v>2036</v>
      </c>
      <c r="D182" s="155" t="s">
        <v>1791</v>
      </c>
      <c r="E182" s="155">
        <v>1</v>
      </c>
      <c r="F182" s="155" t="s">
        <v>1598</v>
      </c>
      <c r="G182" s="155" t="s">
        <v>29</v>
      </c>
      <c r="H182" s="155" t="s">
        <v>94</v>
      </c>
      <c r="I182" s="155" t="s">
        <v>1904</v>
      </c>
      <c r="J182" s="155" t="s">
        <v>1600</v>
      </c>
      <c r="K182" s="156">
        <v>12500</v>
      </c>
      <c r="L182" s="156">
        <v>12500</v>
      </c>
      <c r="M182" s="157">
        <v>12500</v>
      </c>
      <c r="N182" s="156">
        <v>12500</v>
      </c>
      <c r="O182" s="158">
        <f t="shared" si="14"/>
        <v>0</v>
      </c>
      <c r="P182" s="159">
        <f t="shared" si="15"/>
        <v>0</v>
      </c>
    </row>
    <row r="183" spans="1:16" s="160" customFormat="1" x14ac:dyDescent="0.25">
      <c r="A183" s="155" t="s">
        <v>2037</v>
      </c>
      <c r="B183" s="155" t="s">
        <v>1998</v>
      </c>
      <c r="C183" s="155" t="s">
        <v>2038</v>
      </c>
      <c r="D183" s="155" t="s">
        <v>1791</v>
      </c>
      <c r="E183" s="155">
        <v>1</v>
      </c>
      <c r="F183" s="155" t="s">
        <v>1598</v>
      </c>
      <c r="G183" s="155" t="s">
        <v>29</v>
      </c>
      <c r="H183" s="155" t="s">
        <v>94</v>
      </c>
      <c r="I183" s="155" t="s">
        <v>2006</v>
      </c>
      <c r="J183" s="155" t="s">
        <v>1600</v>
      </c>
      <c r="K183" s="156">
        <v>12500</v>
      </c>
      <c r="L183" s="156">
        <v>12500</v>
      </c>
      <c r="M183" s="157">
        <v>12500</v>
      </c>
      <c r="N183" s="156">
        <v>12500</v>
      </c>
      <c r="O183" s="158">
        <f t="shared" si="14"/>
        <v>0</v>
      </c>
      <c r="P183" s="159">
        <f t="shared" si="15"/>
        <v>0</v>
      </c>
    </row>
    <row r="184" spans="1:16" s="160" customFormat="1" x14ac:dyDescent="0.25">
      <c r="A184" s="155" t="s">
        <v>2039</v>
      </c>
      <c r="B184" s="155" t="s">
        <v>1998</v>
      </c>
      <c r="C184" s="155" t="s">
        <v>2040</v>
      </c>
      <c r="D184" s="155" t="s">
        <v>1791</v>
      </c>
      <c r="E184" s="155">
        <v>1</v>
      </c>
      <c r="F184" s="155" t="s">
        <v>1598</v>
      </c>
      <c r="G184" s="155" t="s">
        <v>29</v>
      </c>
      <c r="H184" s="155" t="s">
        <v>94</v>
      </c>
      <c r="I184" s="155" t="s">
        <v>2041</v>
      </c>
      <c r="J184" s="155" t="s">
        <v>1600</v>
      </c>
      <c r="K184" s="156">
        <v>12500</v>
      </c>
      <c r="L184" s="156">
        <v>12500</v>
      </c>
      <c r="M184" s="157">
        <v>12500</v>
      </c>
      <c r="N184" s="156">
        <v>12500</v>
      </c>
      <c r="O184" s="158">
        <f t="shared" si="14"/>
        <v>0</v>
      </c>
      <c r="P184" s="159">
        <f t="shared" si="15"/>
        <v>0</v>
      </c>
    </row>
    <row r="185" spans="1:16" s="160" customFormat="1" x14ac:dyDescent="0.25">
      <c r="A185" s="155" t="s">
        <v>2042</v>
      </c>
      <c r="B185" s="155" t="s">
        <v>1998</v>
      </c>
      <c r="C185" s="155" t="s">
        <v>2043</v>
      </c>
      <c r="D185" s="155" t="s">
        <v>1791</v>
      </c>
      <c r="E185" s="155">
        <v>1</v>
      </c>
      <c r="F185" s="155" t="s">
        <v>1598</v>
      </c>
      <c r="G185" s="155" t="s">
        <v>29</v>
      </c>
      <c r="H185" s="155" t="s">
        <v>94</v>
      </c>
      <c r="I185" s="155" t="s">
        <v>1900</v>
      </c>
      <c r="J185" s="155" t="s">
        <v>1600</v>
      </c>
      <c r="K185" s="156">
        <v>12500</v>
      </c>
      <c r="L185" s="156">
        <v>12500</v>
      </c>
      <c r="M185" s="157">
        <v>12500</v>
      </c>
      <c r="N185" s="156">
        <v>12500</v>
      </c>
      <c r="O185" s="158">
        <f t="shared" si="14"/>
        <v>0</v>
      </c>
      <c r="P185" s="159">
        <f t="shared" si="15"/>
        <v>0</v>
      </c>
    </row>
    <row r="186" spans="1:16" s="160" customFormat="1" x14ac:dyDescent="0.25">
      <c r="A186" s="155" t="s">
        <v>2044</v>
      </c>
      <c r="B186" s="155" t="s">
        <v>1998</v>
      </c>
      <c r="C186" s="155" t="s">
        <v>2045</v>
      </c>
      <c r="D186" s="155" t="s">
        <v>1791</v>
      </c>
      <c r="E186" s="155">
        <v>1</v>
      </c>
      <c r="F186" s="155" t="s">
        <v>1598</v>
      </c>
      <c r="G186" s="155" t="s">
        <v>29</v>
      </c>
      <c r="H186" s="155" t="s">
        <v>94</v>
      </c>
      <c r="I186" s="155" t="s">
        <v>1958</v>
      </c>
      <c r="J186" s="155" t="s">
        <v>1600</v>
      </c>
      <c r="K186" s="156">
        <v>16000</v>
      </c>
      <c r="L186" s="156">
        <v>16000</v>
      </c>
      <c r="M186" s="157">
        <v>16000</v>
      </c>
      <c r="N186" s="156">
        <v>16000</v>
      </c>
      <c r="O186" s="158">
        <f t="shared" si="14"/>
        <v>0</v>
      </c>
      <c r="P186" s="159">
        <f t="shared" si="15"/>
        <v>0</v>
      </c>
    </row>
    <row r="187" spans="1:16" s="160" customFormat="1" x14ac:dyDescent="0.25">
      <c r="A187" s="155" t="s">
        <v>2046</v>
      </c>
      <c r="B187" s="155" t="s">
        <v>1998</v>
      </c>
      <c r="C187" s="155" t="s">
        <v>2047</v>
      </c>
      <c r="D187" s="155" t="s">
        <v>1791</v>
      </c>
      <c r="E187" s="155">
        <v>1</v>
      </c>
      <c r="F187" s="155" t="s">
        <v>1598</v>
      </c>
      <c r="G187" s="155" t="s">
        <v>29</v>
      </c>
      <c r="H187" s="155" t="s">
        <v>94</v>
      </c>
      <c r="I187" s="155" t="s">
        <v>2048</v>
      </c>
      <c r="J187" s="155" t="s">
        <v>1600</v>
      </c>
      <c r="K187" s="156">
        <v>12500</v>
      </c>
      <c r="L187" s="156">
        <v>12500</v>
      </c>
      <c r="M187" s="157">
        <v>12500</v>
      </c>
      <c r="N187" s="156">
        <v>12500</v>
      </c>
      <c r="O187" s="158">
        <f t="shared" si="14"/>
        <v>0</v>
      </c>
      <c r="P187" s="159">
        <f t="shared" si="15"/>
        <v>0</v>
      </c>
    </row>
    <row r="188" spans="1:16" s="160" customFormat="1" x14ac:dyDescent="0.25">
      <c r="A188" s="155" t="s">
        <v>2049</v>
      </c>
      <c r="B188" s="155" t="s">
        <v>1998</v>
      </c>
      <c r="C188" s="155" t="s">
        <v>2050</v>
      </c>
      <c r="D188" s="155" t="s">
        <v>1791</v>
      </c>
      <c r="E188" s="155">
        <v>1</v>
      </c>
      <c r="F188" s="155" t="s">
        <v>1598</v>
      </c>
      <c r="G188" s="155" t="s">
        <v>29</v>
      </c>
      <c r="H188" s="155" t="s">
        <v>94</v>
      </c>
      <c r="I188" s="155" t="s">
        <v>2051</v>
      </c>
      <c r="J188" s="155" t="s">
        <v>1600</v>
      </c>
      <c r="K188" s="156">
        <v>12500</v>
      </c>
      <c r="L188" s="156">
        <v>12500</v>
      </c>
      <c r="M188" s="157">
        <v>12500</v>
      </c>
      <c r="N188" s="156">
        <v>12500</v>
      </c>
      <c r="O188" s="158">
        <f t="shared" si="14"/>
        <v>0</v>
      </c>
      <c r="P188" s="159">
        <f t="shared" si="15"/>
        <v>0</v>
      </c>
    </row>
    <row r="189" spans="1:16" s="160" customFormat="1" x14ac:dyDescent="0.25">
      <c r="A189" s="155" t="s">
        <v>2052</v>
      </c>
      <c r="B189" s="155" t="s">
        <v>1998</v>
      </c>
      <c r="C189" s="155" t="s">
        <v>2053</v>
      </c>
      <c r="D189" s="155" t="s">
        <v>1791</v>
      </c>
      <c r="E189" s="155">
        <v>1</v>
      </c>
      <c r="F189" s="155" t="s">
        <v>1598</v>
      </c>
      <c r="G189" s="155" t="s">
        <v>29</v>
      </c>
      <c r="H189" s="155" t="s">
        <v>94</v>
      </c>
      <c r="I189" s="155" t="s">
        <v>1427</v>
      </c>
      <c r="J189" s="155" t="s">
        <v>1600</v>
      </c>
      <c r="K189" s="156">
        <v>12500</v>
      </c>
      <c r="L189" s="156">
        <v>12500</v>
      </c>
      <c r="M189" s="157">
        <v>12500</v>
      </c>
      <c r="N189" s="156">
        <v>12500</v>
      </c>
      <c r="O189" s="158">
        <f t="shared" si="14"/>
        <v>0</v>
      </c>
      <c r="P189" s="159">
        <f t="shared" si="15"/>
        <v>0</v>
      </c>
    </row>
    <row r="190" spans="1:16" s="160" customFormat="1" x14ac:dyDescent="0.25">
      <c r="A190" s="155" t="s">
        <v>2054</v>
      </c>
      <c r="B190" s="155" t="s">
        <v>1998</v>
      </c>
      <c r="C190" s="155" t="s">
        <v>2055</v>
      </c>
      <c r="D190" s="155" t="s">
        <v>1791</v>
      </c>
      <c r="E190" s="155">
        <v>1</v>
      </c>
      <c r="F190" s="155" t="s">
        <v>1598</v>
      </c>
      <c r="G190" s="155" t="s">
        <v>29</v>
      </c>
      <c r="H190" s="155" t="s">
        <v>94</v>
      </c>
      <c r="I190" s="155" t="s">
        <v>2056</v>
      </c>
      <c r="J190" s="155" t="s">
        <v>1600</v>
      </c>
      <c r="K190" s="156">
        <v>12500</v>
      </c>
      <c r="L190" s="156">
        <v>12500</v>
      </c>
      <c r="M190" s="157">
        <v>12500</v>
      </c>
      <c r="N190" s="156">
        <v>12500</v>
      </c>
      <c r="O190" s="158">
        <f t="shared" si="14"/>
        <v>0</v>
      </c>
      <c r="P190" s="159">
        <f t="shared" si="15"/>
        <v>0</v>
      </c>
    </row>
    <row r="191" spans="1:16" s="160" customFormat="1" x14ac:dyDescent="0.25">
      <c r="A191" s="155" t="s">
        <v>2057</v>
      </c>
      <c r="B191" s="155" t="s">
        <v>1998</v>
      </c>
      <c r="C191" s="155" t="s">
        <v>2058</v>
      </c>
      <c r="D191" s="155" t="s">
        <v>1791</v>
      </c>
      <c r="E191" s="155">
        <v>1</v>
      </c>
      <c r="F191" s="155" t="s">
        <v>1598</v>
      </c>
      <c r="G191" s="155" t="s">
        <v>29</v>
      </c>
      <c r="H191" s="155" t="s">
        <v>346</v>
      </c>
      <c r="I191" s="155" t="s">
        <v>1828</v>
      </c>
      <c r="J191" s="155" t="s">
        <v>1600</v>
      </c>
      <c r="K191" s="156">
        <v>12500</v>
      </c>
      <c r="L191" s="156">
        <v>12500</v>
      </c>
      <c r="M191" s="157">
        <v>12500</v>
      </c>
      <c r="N191" s="156">
        <v>12500</v>
      </c>
      <c r="O191" s="158">
        <f t="shared" si="14"/>
        <v>0</v>
      </c>
      <c r="P191" s="159">
        <f t="shared" si="15"/>
        <v>0</v>
      </c>
    </row>
    <row r="192" spans="1:16" s="160" customFormat="1" x14ac:dyDescent="0.25">
      <c r="A192" s="155" t="s">
        <v>2070</v>
      </c>
      <c r="B192" s="155"/>
      <c r="C192" s="155" t="s">
        <v>2071</v>
      </c>
      <c r="D192" s="155" t="s">
        <v>2072</v>
      </c>
      <c r="E192" s="155">
        <v>1</v>
      </c>
      <c r="F192" s="155" t="s">
        <v>1598</v>
      </c>
      <c r="G192" s="155" t="s">
        <v>29</v>
      </c>
      <c r="H192" s="155" t="s">
        <v>654</v>
      </c>
      <c r="I192" s="155" t="s">
        <v>1625</v>
      </c>
      <c r="J192" s="155" t="s">
        <v>1600</v>
      </c>
      <c r="K192" s="156">
        <v>63750</v>
      </c>
      <c r="L192" s="156">
        <v>63750</v>
      </c>
      <c r="M192" s="157">
        <v>63750</v>
      </c>
      <c r="N192" s="156">
        <v>63750</v>
      </c>
      <c r="O192" s="158">
        <f t="shared" si="14"/>
        <v>0</v>
      </c>
      <c r="P192" s="159">
        <f t="shared" si="15"/>
        <v>0</v>
      </c>
    </row>
    <row r="193" spans="1:16" s="160" customFormat="1" x14ac:dyDescent="0.25">
      <c r="A193" s="155" t="s">
        <v>2073</v>
      </c>
      <c r="B193" s="155"/>
      <c r="C193" s="155" t="s">
        <v>2074</v>
      </c>
      <c r="D193" s="155" t="s">
        <v>1941</v>
      </c>
      <c r="E193" s="155">
        <v>1</v>
      </c>
      <c r="F193" s="155" t="s">
        <v>1598</v>
      </c>
      <c r="G193" s="155" t="s">
        <v>29</v>
      </c>
      <c r="H193" s="155" t="s">
        <v>94</v>
      </c>
      <c r="I193" s="155" t="s">
        <v>1933</v>
      </c>
      <c r="J193" s="155" t="s">
        <v>1600</v>
      </c>
      <c r="K193" s="156">
        <v>69195</v>
      </c>
      <c r="L193" s="156">
        <v>80805</v>
      </c>
      <c r="M193" s="157">
        <v>69195</v>
      </c>
      <c r="N193" s="156">
        <v>80805</v>
      </c>
      <c r="O193" s="158">
        <f t="shared" ref="O193:O204" si="16">K193-M193</f>
        <v>0</v>
      </c>
      <c r="P193" s="159">
        <f t="shared" ref="P193:P204" si="17">L193-N193</f>
        <v>0</v>
      </c>
    </row>
    <row r="194" spans="1:16" s="160" customFormat="1" x14ac:dyDescent="0.25">
      <c r="A194" s="155" t="s">
        <v>2082</v>
      </c>
      <c r="B194" s="155">
        <v>1</v>
      </c>
      <c r="C194" s="155" t="s">
        <v>2083</v>
      </c>
      <c r="D194" s="155" t="s">
        <v>2084</v>
      </c>
      <c r="E194" s="155">
        <v>1</v>
      </c>
      <c r="F194" s="155" t="s">
        <v>1598</v>
      </c>
      <c r="G194" s="155" t="s">
        <v>29</v>
      </c>
      <c r="H194" s="155" t="s">
        <v>94</v>
      </c>
      <c r="I194" s="155" t="s">
        <v>1427</v>
      </c>
      <c r="J194" s="155" t="s">
        <v>1600</v>
      </c>
      <c r="K194" s="156">
        <v>64200</v>
      </c>
      <c r="L194" s="156">
        <v>64200</v>
      </c>
      <c r="M194" s="157">
        <v>64200</v>
      </c>
      <c r="N194" s="156">
        <v>64200</v>
      </c>
      <c r="O194" s="158">
        <f t="shared" si="16"/>
        <v>0</v>
      </c>
      <c r="P194" s="159">
        <f t="shared" si="17"/>
        <v>0</v>
      </c>
    </row>
    <row r="195" spans="1:16" s="160" customFormat="1" x14ac:dyDescent="0.25">
      <c r="A195" s="155" t="s">
        <v>2085</v>
      </c>
      <c r="B195" s="155">
        <v>1</v>
      </c>
      <c r="C195" s="155" t="s">
        <v>2086</v>
      </c>
      <c r="D195" s="155" t="s">
        <v>2084</v>
      </c>
      <c r="E195" s="155">
        <v>1</v>
      </c>
      <c r="F195" s="155" t="s">
        <v>1598</v>
      </c>
      <c r="G195" s="155" t="s">
        <v>29</v>
      </c>
      <c r="H195" s="155" t="s">
        <v>94</v>
      </c>
      <c r="I195" s="155" t="s">
        <v>2019</v>
      </c>
      <c r="J195" s="155" t="s">
        <v>1600</v>
      </c>
      <c r="K195" s="161">
        <v>44650</v>
      </c>
      <c r="L195" s="161">
        <v>44650</v>
      </c>
      <c r="M195" s="157">
        <v>44650</v>
      </c>
      <c r="N195" s="161">
        <v>44650</v>
      </c>
      <c r="O195" s="158">
        <f t="shared" si="16"/>
        <v>0</v>
      </c>
      <c r="P195" s="159">
        <f t="shared" si="17"/>
        <v>0</v>
      </c>
    </row>
    <row r="196" spans="1:16" s="160" customFormat="1" x14ac:dyDescent="0.25">
      <c r="A196" s="155" t="s">
        <v>2087</v>
      </c>
      <c r="B196" s="155">
        <v>1</v>
      </c>
      <c r="C196" s="155" t="s">
        <v>2088</v>
      </c>
      <c r="D196" s="155" t="s">
        <v>2089</v>
      </c>
      <c r="E196" s="155">
        <v>1</v>
      </c>
      <c r="F196" s="155" t="s">
        <v>1598</v>
      </c>
      <c r="G196" s="155" t="s">
        <v>29</v>
      </c>
      <c r="H196" s="155" t="s">
        <v>94</v>
      </c>
      <c r="I196" s="155" t="s">
        <v>1946</v>
      </c>
      <c r="J196" s="155" t="s">
        <v>1600</v>
      </c>
      <c r="K196" s="156">
        <v>34000</v>
      </c>
      <c r="L196" s="156">
        <v>34000</v>
      </c>
      <c r="M196" s="157">
        <v>34000</v>
      </c>
      <c r="N196" s="156">
        <v>34000</v>
      </c>
      <c r="O196" s="158">
        <f t="shared" si="16"/>
        <v>0</v>
      </c>
      <c r="P196" s="159">
        <f t="shared" si="17"/>
        <v>0</v>
      </c>
    </row>
    <row r="197" spans="1:16" s="160" customFormat="1" x14ac:dyDescent="0.25">
      <c r="A197" s="155" t="s">
        <v>2090</v>
      </c>
      <c r="B197" s="155">
        <v>1</v>
      </c>
      <c r="C197" s="155" t="s">
        <v>2091</v>
      </c>
      <c r="D197" s="155" t="s">
        <v>280</v>
      </c>
      <c r="E197" s="155">
        <v>1</v>
      </c>
      <c r="F197" s="155" t="s">
        <v>1598</v>
      </c>
      <c r="G197" s="155" t="s">
        <v>29</v>
      </c>
      <c r="H197" s="155" t="s">
        <v>94</v>
      </c>
      <c r="I197" s="155" t="s">
        <v>1920</v>
      </c>
      <c r="J197" s="155" t="s">
        <v>1600</v>
      </c>
      <c r="K197" s="156">
        <v>34000</v>
      </c>
      <c r="L197" s="156">
        <v>34000</v>
      </c>
      <c r="M197" s="157">
        <v>34000</v>
      </c>
      <c r="N197" s="156">
        <v>34000</v>
      </c>
      <c r="O197" s="158">
        <f t="shared" si="16"/>
        <v>0</v>
      </c>
      <c r="P197" s="159">
        <f t="shared" si="17"/>
        <v>0</v>
      </c>
    </row>
    <row r="198" spans="1:16" s="160" customFormat="1" x14ac:dyDescent="0.25">
      <c r="A198" s="155" t="s">
        <v>2092</v>
      </c>
      <c r="B198" s="155">
        <v>1</v>
      </c>
      <c r="C198" s="155" t="s">
        <v>2093</v>
      </c>
      <c r="D198" s="155" t="s">
        <v>1668</v>
      </c>
      <c r="E198" s="155">
        <v>1</v>
      </c>
      <c r="F198" s="155" t="s">
        <v>1598</v>
      </c>
      <c r="G198" s="155" t="s">
        <v>29</v>
      </c>
      <c r="H198" s="155" t="s">
        <v>94</v>
      </c>
      <c r="I198" s="155" t="s">
        <v>2094</v>
      </c>
      <c r="J198" s="155" t="s">
        <v>1600</v>
      </c>
      <c r="K198" s="156">
        <v>32000</v>
      </c>
      <c r="L198" s="156">
        <v>32000</v>
      </c>
      <c r="M198" s="157">
        <v>32000</v>
      </c>
      <c r="N198" s="156">
        <v>32000</v>
      </c>
      <c r="O198" s="158">
        <f t="shared" si="16"/>
        <v>0</v>
      </c>
      <c r="P198" s="159">
        <f t="shared" si="17"/>
        <v>0</v>
      </c>
    </row>
    <row r="199" spans="1:16" s="160" customFormat="1" x14ac:dyDescent="0.25">
      <c r="A199" s="155" t="s">
        <v>2095</v>
      </c>
      <c r="B199" s="155">
        <v>1</v>
      </c>
      <c r="C199" s="155" t="s">
        <v>2096</v>
      </c>
      <c r="D199" s="155" t="s">
        <v>2097</v>
      </c>
      <c r="E199" s="155">
        <v>1</v>
      </c>
      <c r="F199" s="155" t="s">
        <v>1598</v>
      </c>
      <c r="G199" s="155" t="s">
        <v>29</v>
      </c>
      <c r="H199" s="155" t="s">
        <v>94</v>
      </c>
      <c r="I199" s="155" t="s">
        <v>2006</v>
      </c>
      <c r="J199" s="155" t="s">
        <v>1600</v>
      </c>
      <c r="K199" s="156">
        <v>70000</v>
      </c>
      <c r="L199" s="156">
        <v>70000</v>
      </c>
      <c r="M199" s="157">
        <v>70000</v>
      </c>
      <c r="N199" s="156">
        <v>70000</v>
      </c>
      <c r="O199" s="158">
        <f t="shared" si="16"/>
        <v>0</v>
      </c>
      <c r="P199" s="159">
        <f t="shared" si="17"/>
        <v>0</v>
      </c>
    </row>
    <row r="200" spans="1:16" s="160" customFormat="1" x14ac:dyDescent="0.25">
      <c r="A200" s="155" t="s">
        <v>2098</v>
      </c>
      <c r="B200" s="155">
        <v>1</v>
      </c>
      <c r="C200" s="155" t="s">
        <v>2099</v>
      </c>
      <c r="D200" s="155" t="s">
        <v>2100</v>
      </c>
      <c r="E200" s="155">
        <v>1</v>
      </c>
      <c r="F200" s="155" t="s">
        <v>1598</v>
      </c>
      <c r="G200" s="155" t="s">
        <v>29</v>
      </c>
      <c r="H200" s="155" t="s">
        <v>94</v>
      </c>
      <c r="I200" s="155" t="s">
        <v>2006</v>
      </c>
      <c r="J200" s="155" t="s">
        <v>1600</v>
      </c>
      <c r="K200" s="156">
        <v>65000</v>
      </c>
      <c r="L200" s="156">
        <v>65000</v>
      </c>
      <c r="M200" s="157">
        <v>65000</v>
      </c>
      <c r="N200" s="156">
        <v>65000</v>
      </c>
      <c r="O200" s="159">
        <f t="shared" si="16"/>
        <v>0</v>
      </c>
      <c r="P200" s="159">
        <f t="shared" si="17"/>
        <v>0</v>
      </c>
    </row>
    <row r="201" spans="1:16" s="160" customFormat="1" x14ac:dyDescent="0.25">
      <c r="A201" s="155" t="s">
        <v>2101</v>
      </c>
      <c r="B201" s="155">
        <v>1</v>
      </c>
      <c r="C201" s="155" t="s">
        <v>2102</v>
      </c>
      <c r="D201" s="155" t="s">
        <v>280</v>
      </c>
      <c r="E201" s="155">
        <v>1</v>
      </c>
      <c r="F201" s="155" t="s">
        <v>1598</v>
      </c>
      <c r="G201" s="155" t="s">
        <v>29</v>
      </c>
      <c r="H201" s="155" t="s">
        <v>94</v>
      </c>
      <c r="I201" s="155" t="s">
        <v>2103</v>
      </c>
      <c r="J201" s="155" t="s">
        <v>1600</v>
      </c>
      <c r="K201" s="156">
        <v>34000</v>
      </c>
      <c r="L201" s="156">
        <v>34000</v>
      </c>
      <c r="M201" s="157">
        <v>34000</v>
      </c>
      <c r="N201" s="156">
        <v>34000</v>
      </c>
      <c r="O201" s="159">
        <f t="shared" si="16"/>
        <v>0</v>
      </c>
      <c r="P201" s="159">
        <f t="shared" si="17"/>
        <v>0</v>
      </c>
    </row>
    <row r="202" spans="1:16" s="160" customFormat="1" x14ac:dyDescent="0.25">
      <c r="A202" s="155" t="s">
        <v>2104</v>
      </c>
      <c r="B202" s="155">
        <v>1</v>
      </c>
      <c r="C202" s="155" t="s">
        <v>2105</v>
      </c>
      <c r="D202" s="165" t="s">
        <v>2106</v>
      </c>
      <c r="E202" s="155">
        <v>1</v>
      </c>
      <c r="F202" s="166" t="s">
        <v>1598</v>
      </c>
      <c r="G202" s="155" t="s">
        <v>29</v>
      </c>
      <c r="H202" s="155" t="s">
        <v>94</v>
      </c>
      <c r="I202" s="165" t="s">
        <v>2107</v>
      </c>
      <c r="J202" s="155" t="s">
        <v>1600</v>
      </c>
      <c r="K202" s="156">
        <v>74820</v>
      </c>
      <c r="L202" s="156">
        <v>74820</v>
      </c>
      <c r="M202" s="157">
        <v>74820</v>
      </c>
      <c r="N202" s="156">
        <v>74820</v>
      </c>
      <c r="O202" s="159">
        <f t="shared" si="16"/>
        <v>0</v>
      </c>
      <c r="P202" s="159">
        <f t="shared" si="17"/>
        <v>0</v>
      </c>
    </row>
    <row r="203" spans="1:16" s="160" customFormat="1" x14ac:dyDescent="0.25">
      <c r="A203" s="167" t="s">
        <v>2119</v>
      </c>
      <c r="B203" s="167">
        <v>1</v>
      </c>
      <c r="C203" s="167" t="s">
        <v>2120</v>
      </c>
      <c r="D203" s="155" t="s">
        <v>2097</v>
      </c>
      <c r="E203" s="155">
        <v>1</v>
      </c>
      <c r="F203" s="155" t="s">
        <v>1598</v>
      </c>
      <c r="G203" s="167" t="s">
        <v>29</v>
      </c>
      <c r="H203" s="167" t="s">
        <v>94</v>
      </c>
      <c r="I203" s="155" t="s">
        <v>2121</v>
      </c>
      <c r="J203" s="155" t="s">
        <v>1600</v>
      </c>
      <c r="K203" s="168">
        <v>39600</v>
      </c>
      <c r="L203" s="168">
        <v>39600</v>
      </c>
      <c r="M203" s="169">
        <v>39600</v>
      </c>
      <c r="N203" s="168">
        <v>39600</v>
      </c>
      <c r="O203" s="170">
        <f t="shared" si="16"/>
        <v>0</v>
      </c>
      <c r="P203" s="159">
        <f t="shared" si="17"/>
        <v>0</v>
      </c>
    </row>
    <row r="204" spans="1:16" s="160" customFormat="1" x14ac:dyDescent="0.25">
      <c r="A204" s="155" t="s">
        <v>2126</v>
      </c>
      <c r="B204" s="155">
        <v>1</v>
      </c>
      <c r="C204" s="155" t="s">
        <v>2127</v>
      </c>
      <c r="D204" s="165" t="s">
        <v>1813</v>
      </c>
      <c r="E204" s="155">
        <v>1</v>
      </c>
      <c r="F204" s="166" t="s">
        <v>1598</v>
      </c>
      <c r="G204" s="155" t="s">
        <v>29</v>
      </c>
      <c r="H204" s="155" t="s">
        <v>85</v>
      </c>
      <c r="I204" s="165" t="s">
        <v>2128</v>
      </c>
      <c r="J204" s="155" t="s">
        <v>1600</v>
      </c>
      <c r="K204" s="156">
        <v>33000</v>
      </c>
      <c r="L204" s="156">
        <v>33000</v>
      </c>
      <c r="M204" s="157">
        <v>33000</v>
      </c>
      <c r="N204" s="156">
        <v>33000</v>
      </c>
      <c r="O204" s="159">
        <f t="shared" si="16"/>
        <v>0</v>
      </c>
      <c r="P204" s="159">
        <f t="shared" si="17"/>
        <v>0</v>
      </c>
    </row>
    <row r="205" spans="1:16" s="160" customFormat="1" x14ac:dyDescent="0.25">
      <c r="A205" s="155" t="s">
        <v>2129</v>
      </c>
      <c r="B205" s="155">
        <v>1</v>
      </c>
      <c r="C205" s="155" t="s">
        <v>2130</v>
      </c>
      <c r="D205" s="160" t="s">
        <v>2131</v>
      </c>
      <c r="E205" s="160">
        <v>1</v>
      </c>
      <c r="F205" s="160" t="s">
        <v>1598</v>
      </c>
      <c r="G205" s="155" t="s">
        <v>29</v>
      </c>
      <c r="H205" s="155" t="s">
        <v>94</v>
      </c>
      <c r="I205" s="160" t="s">
        <v>1904</v>
      </c>
      <c r="J205" s="160" t="s">
        <v>1600</v>
      </c>
      <c r="K205" s="156">
        <v>42000</v>
      </c>
      <c r="L205" s="156">
        <v>42000</v>
      </c>
      <c r="M205" s="157">
        <v>42000</v>
      </c>
      <c r="N205" s="156">
        <v>42000</v>
      </c>
      <c r="O205" s="155"/>
      <c r="P205" s="159">
        <f>L205-N205</f>
        <v>0</v>
      </c>
    </row>
    <row r="206" spans="1:16" x14ac:dyDescent="0.25">
      <c r="J206" s="186" t="s">
        <v>21</v>
      </c>
      <c r="K206" s="147">
        <f t="shared" ref="K206:P206" si="18">SUM(K97:K205)</f>
        <v>3643023.75</v>
      </c>
      <c r="L206" s="147">
        <f t="shared" si="18"/>
        <v>3997503</v>
      </c>
      <c r="M206" s="148">
        <f t="shared" si="18"/>
        <v>3635293.75</v>
      </c>
      <c r="N206" s="148">
        <f t="shared" si="18"/>
        <v>3997503</v>
      </c>
      <c r="O206" s="189">
        <f t="shared" si="18"/>
        <v>7730</v>
      </c>
      <c r="P206" s="189">
        <f t="shared" si="18"/>
        <v>0</v>
      </c>
    </row>
  </sheetData>
  <mergeCells count="6">
    <mergeCell ref="A71:P71"/>
    <mergeCell ref="A95:P95"/>
    <mergeCell ref="A63:P63"/>
    <mergeCell ref="A2:P2"/>
    <mergeCell ref="A1:P1"/>
    <mergeCell ref="A3:P3"/>
  </mergeCells>
  <conditionalFormatting sqref="A206:A1048576 A1:A2">
    <cfRule type="duplicateValues" dxfId="4" priority="8"/>
  </conditionalFormatting>
  <conditionalFormatting sqref="A97:A205 A73:A94 A4:A62 A65:A70">
    <cfRule type="duplicateValues" dxfId="3" priority="7"/>
  </conditionalFormatting>
  <conditionalFormatting sqref="A64">
    <cfRule type="duplicateValues" dxfId="2" priority="4"/>
  </conditionalFormatting>
  <conditionalFormatting sqref="A72">
    <cfRule type="duplicateValues" dxfId="1" priority="3"/>
  </conditionalFormatting>
  <conditionalFormatting sqref="A96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scale="46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RELACION PROGRAMAS 2019</vt:lpstr>
      <vt:lpstr>PADRON SADER-GOB EDO 2019</vt:lpstr>
      <vt:lpstr>PADRON CONAGUA-GOB EDO 2019</vt:lpstr>
      <vt:lpstr>PADRON  PROGRAMA ESTATAL 2019</vt:lpstr>
      <vt:lpstr>'RELACION PROGRAMAS 2019'!Área_de_impresión</vt:lpstr>
      <vt:lpstr>'RELACION PROGRAMAS 2019'!Títulos_a_imprimir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 GENERAL</dc:creator>
  <cp:lastModifiedBy>LENOVO</cp:lastModifiedBy>
  <cp:lastPrinted>2020-01-20T22:23:10Z</cp:lastPrinted>
  <dcterms:created xsi:type="dcterms:W3CDTF">1999-11-25T00:43:40Z</dcterms:created>
  <dcterms:modified xsi:type="dcterms:W3CDTF">2021-04-20T17:15:44Z</dcterms:modified>
</cp:coreProperties>
</file>